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476B070B-5ED1-41DF-B95B-B3A00BC52A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9" l="1"/>
  <c r="U20" i="9"/>
  <c r="U19" i="9"/>
  <c r="U18" i="9"/>
  <c r="U17" i="9"/>
  <c r="L1447" i="9"/>
  <c r="J1447" i="9"/>
  <c r="F317" i="9"/>
  <c r="F316" i="9"/>
  <c r="F315" i="9"/>
  <c r="F314" i="9"/>
  <c r="F313" i="9"/>
  <c r="F312" i="9"/>
  <c r="F311" i="9"/>
  <c r="G310" i="9"/>
  <c r="E310" i="9" s="1"/>
  <c r="B310" i="9" s="1"/>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G298" i="9"/>
  <c r="F298" i="9"/>
  <c r="H297" i="9"/>
  <c r="G297" i="9"/>
  <c r="F297" i="9"/>
  <c r="H296" i="9"/>
  <c r="G296" i="9"/>
  <c r="F296" i="9"/>
  <c r="E296" i="9"/>
  <c r="B296" i="9" s="1"/>
  <c r="H295" i="9"/>
  <c r="G295" i="9"/>
  <c r="E295" i="9" s="1"/>
  <c r="B295" i="9" s="1"/>
  <c r="F295" i="9"/>
  <c r="H294" i="9"/>
  <c r="G294" i="9"/>
  <c r="E294" i="9" s="1"/>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7" i="9"/>
  <c r="F276" i="9"/>
  <c r="L275" i="9"/>
  <c r="F275" i="9" s="1"/>
  <c r="H275" i="9"/>
  <c r="F274" i="9"/>
  <c r="I273" i="9"/>
  <c r="H273" i="9"/>
  <c r="F273" i="9"/>
  <c r="E272" i="9"/>
  <c r="M271" i="9"/>
  <c r="L271" i="9"/>
  <c r="E271" i="9"/>
  <c r="M270" i="9"/>
  <c r="L270" i="9"/>
  <c r="F270" i="9"/>
  <c r="E270" i="9"/>
  <c r="B270" i="9" s="1"/>
  <c r="M269" i="9"/>
  <c r="L269" i="9"/>
  <c r="F269" i="9"/>
  <c r="E269" i="9"/>
  <c r="M268" i="9"/>
  <c r="L268" i="9"/>
  <c r="F268" i="9"/>
  <c r="B268" i="9" s="1"/>
  <c r="E268" i="9"/>
  <c r="M267" i="9"/>
  <c r="L267" i="9"/>
  <c r="F267" i="9" s="1"/>
  <c r="E267" i="9"/>
  <c r="B267" i="9" s="1"/>
  <c r="M266" i="9"/>
  <c r="L266" i="9"/>
  <c r="F266" i="9"/>
  <c r="B266" i="9" s="1"/>
  <c r="E266" i="9"/>
  <c r="M265" i="9"/>
  <c r="L265" i="9"/>
  <c r="F265" i="9" s="1"/>
  <c r="E265" i="9"/>
  <c r="B265" i="9" s="1"/>
  <c r="M264" i="9"/>
  <c r="L264" i="9"/>
  <c r="F264" i="9" s="1"/>
  <c r="E264" i="9"/>
  <c r="B264" i="9"/>
  <c r="M263" i="9"/>
  <c r="L263" i="9"/>
  <c r="E263" i="9"/>
  <c r="M262" i="9"/>
  <c r="L262" i="9"/>
  <c r="F262" i="9"/>
  <c r="E262" i="9"/>
  <c r="B262" i="9" s="1"/>
  <c r="M261" i="9"/>
  <c r="L261" i="9"/>
  <c r="F261" i="9" s="1"/>
  <c r="E261" i="9"/>
  <c r="M260" i="9"/>
  <c r="L260" i="9"/>
  <c r="F260" i="9" s="1"/>
  <c r="B260" i="9" s="1"/>
  <c r="E260" i="9"/>
  <c r="M259" i="9"/>
  <c r="L259" i="9"/>
  <c r="F259" i="9" s="1"/>
  <c r="E259" i="9"/>
  <c r="M258" i="9"/>
  <c r="L258" i="9"/>
  <c r="F258" i="9"/>
  <c r="B258" i="9" s="1"/>
  <c r="E258" i="9"/>
  <c r="M257" i="9"/>
  <c r="L257" i="9"/>
  <c r="F257" i="9" s="1"/>
  <c r="E257" i="9"/>
  <c r="M256" i="9"/>
  <c r="L256" i="9"/>
  <c r="E256" i="9"/>
  <c r="M255" i="9"/>
  <c r="L255" i="9"/>
  <c r="E255" i="9"/>
  <c r="M254" i="9"/>
  <c r="L254" i="9"/>
  <c r="F254" i="9"/>
  <c r="E254" i="9"/>
  <c r="M253" i="9"/>
  <c r="L253" i="9"/>
  <c r="F253" i="9"/>
  <c r="E253" i="9"/>
  <c r="M252" i="9"/>
  <c r="L252" i="9"/>
  <c r="F252" i="9"/>
  <c r="B252" i="9" s="1"/>
  <c r="E252" i="9"/>
  <c r="M251" i="9"/>
  <c r="L251" i="9"/>
  <c r="F251" i="9" s="1"/>
  <c r="E251" i="9"/>
  <c r="B251" i="9" s="1"/>
  <c r="M250" i="9"/>
  <c r="L250" i="9"/>
  <c r="F250" i="9"/>
  <c r="B250" i="9" s="1"/>
  <c r="E250" i="9"/>
  <c r="M249" i="9"/>
  <c r="L249" i="9"/>
  <c r="F249" i="9" s="1"/>
  <c r="E249" i="9"/>
  <c r="B249" i="9" s="1"/>
  <c r="M248" i="9"/>
  <c r="L248" i="9"/>
  <c r="E248" i="9"/>
  <c r="M247" i="9"/>
  <c r="L247" i="9"/>
  <c r="E247" i="9"/>
  <c r="M246" i="9"/>
  <c r="L246" i="9"/>
  <c r="F246" i="9"/>
  <c r="E246" i="9"/>
  <c r="B246" i="9" s="1"/>
  <c r="M245" i="9"/>
  <c r="L245" i="9"/>
  <c r="F245" i="9" s="1"/>
  <c r="E245" i="9"/>
  <c r="M244" i="9"/>
  <c r="L244" i="9"/>
  <c r="F244" i="9" s="1"/>
  <c r="B244" i="9" s="1"/>
  <c r="E244" i="9"/>
  <c r="M243" i="9"/>
  <c r="L243" i="9"/>
  <c r="F243" i="9" s="1"/>
  <c r="E243" i="9"/>
  <c r="M242" i="9"/>
  <c r="L242" i="9"/>
  <c r="F242" i="9"/>
  <c r="B242" i="9" s="1"/>
  <c r="E242" i="9"/>
  <c r="M241" i="9"/>
  <c r="L241" i="9"/>
  <c r="F241" i="9" s="1"/>
  <c r="E241" i="9"/>
  <c r="M240" i="9"/>
  <c r="L240" i="9"/>
  <c r="E240" i="9"/>
  <c r="M239" i="9"/>
  <c r="L239" i="9"/>
  <c r="E239" i="9"/>
  <c r="M238" i="9"/>
  <c r="L238" i="9"/>
  <c r="F238" i="9"/>
  <c r="E238" i="9"/>
  <c r="M237" i="9"/>
  <c r="L237" i="9"/>
  <c r="F237" i="9"/>
  <c r="E237" i="9"/>
  <c r="M236" i="9"/>
  <c r="L236" i="9"/>
  <c r="F236" i="9"/>
  <c r="B236" i="9" s="1"/>
  <c r="E236" i="9"/>
  <c r="M235" i="9"/>
  <c r="L235" i="9"/>
  <c r="F235" i="9" s="1"/>
  <c r="E235" i="9"/>
  <c r="B235" i="9" s="1"/>
  <c r="M234" i="9"/>
  <c r="L234" i="9"/>
  <c r="F234" i="9"/>
  <c r="B234" i="9" s="1"/>
  <c r="E234" i="9"/>
  <c r="M233" i="9"/>
  <c r="L233" i="9"/>
  <c r="F233" i="9" s="1"/>
  <c r="E233" i="9"/>
  <c r="B233" i="9" s="1"/>
  <c r="M232" i="9"/>
  <c r="L232" i="9"/>
  <c r="E232" i="9"/>
  <c r="M231" i="9"/>
  <c r="L231" i="9"/>
  <c r="E231" i="9"/>
  <c r="M230" i="9"/>
  <c r="L230" i="9"/>
  <c r="F230" i="9"/>
  <c r="E230" i="9"/>
  <c r="B230" i="9" s="1"/>
  <c r="M229" i="9"/>
  <c r="L229" i="9"/>
  <c r="F229" i="9" s="1"/>
  <c r="E229" i="9"/>
  <c r="M228" i="9"/>
  <c r="L228" i="9"/>
  <c r="F228" i="9" s="1"/>
  <c r="B228" i="9" s="1"/>
  <c r="E228" i="9"/>
  <c r="M227" i="9"/>
  <c r="L227" i="9"/>
  <c r="F227" i="9" s="1"/>
  <c r="E227" i="9"/>
  <c r="M226" i="9"/>
  <c r="L226" i="9"/>
  <c r="F226" i="9"/>
  <c r="B226" i="9" s="1"/>
  <c r="E226" i="9"/>
  <c r="M225" i="9"/>
  <c r="L225" i="9"/>
  <c r="F225" i="9" s="1"/>
  <c r="E225" i="9"/>
  <c r="M224" i="9"/>
  <c r="L224" i="9"/>
  <c r="E224" i="9"/>
  <c r="M223" i="9"/>
  <c r="L223" i="9"/>
  <c r="E223" i="9"/>
  <c r="M222" i="9"/>
  <c r="L222" i="9"/>
  <c r="F222" i="9"/>
  <c r="E222" i="9"/>
  <c r="M221" i="9"/>
  <c r="L221" i="9"/>
  <c r="F221" i="9"/>
  <c r="E221" i="9"/>
  <c r="M220" i="9"/>
  <c r="F220" i="9" s="1"/>
  <c r="B220" i="9" s="1"/>
  <c r="L220" i="9"/>
  <c r="E220" i="9"/>
  <c r="M219" i="9"/>
  <c r="L219" i="9"/>
  <c r="F219" i="9" s="1"/>
  <c r="E219" i="9"/>
  <c r="M218" i="9"/>
  <c r="F218" i="9" s="1"/>
  <c r="B218" i="9" s="1"/>
  <c r="L218" i="9"/>
  <c r="E218" i="9"/>
  <c r="M217" i="9"/>
  <c r="L217" i="9"/>
  <c r="E217" i="9"/>
  <c r="M216" i="9"/>
  <c r="L216" i="9"/>
  <c r="E216" i="9"/>
  <c r="M215" i="9"/>
  <c r="L215" i="9"/>
  <c r="E215" i="9"/>
  <c r="M214" i="9"/>
  <c r="L214" i="9"/>
  <c r="F214" i="9"/>
  <c r="E214" i="9"/>
  <c r="B214" i="9" s="1"/>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G177" i="9"/>
  <c r="E177" i="9" s="1"/>
  <c r="B177" i="9" s="1"/>
  <c r="F177" i="9"/>
  <c r="F176" i="9"/>
  <c r="F175" i="9"/>
  <c r="F174" i="9"/>
  <c r="F173" i="9"/>
  <c r="F172" i="9"/>
  <c r="F171" i="9"/>
  <c r="F170" i="9"/>
  <c r="G169" i="9"/>
  <c r="E169" i="9" s="1"/>
  <c r="B169" i="9" s="1"/>
  <c r="F169" i="9"/>
  <c r="F168" i="9"/>
  <c r="F167" i="9"/>
  <c r="F166" i="9"/>
  <c r="F165" i="9"/>
  <c r="F164" i="9"/>
  <c r="F163" i="9"/>
  <c r="F162" i="9"/>
  <c r="F161" i="9"/>
  <c r="H160" i="9"/>
  <c r="G160" i="9"/>
  <c r="F160" i="9"/>
  <c r="E160" i="9"/>
  <c r="H159" i="9"/>
  <c r="G159" i="9"/>
  <c r="E159" i="9" s="1"/>
  <c r="B159" i="9" s="1"/>
  <c r="F159" i="9"/>
  <c r="H158" i="9"/>
  <c r="G158" i="9"/>
  <c r="F158" i="9"/>
  <c r="H157" i="9"/>
  <c r="G157" i="9"/>
  <c r="F157" i="9"/>
  <c r="H156" i="9"/>
  <c r="E156" i="9" s="1"/>
  <c r="B156" i="9" s="1"/>
  <c r="G156" i="9"/>
  <c r="F156" i="9"/>
  <c r="H155" i="9"/>
  <c r="G155" i="9"/>
  <c r="F155" i="9"/>
  <c r="E155" i="9"/>
  <c r="B155" i="9" s="1"/>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F146" i="9"/>
  <c r="H145" i="9"/>
  <c r="G145" i="9"/>
  <c r="F145" i="9"/>
  <c r="E145" i="9"/>
  <c r="B145" i="9" s="1"/>
  <c r="H144" i="9"/>
  <c r="G144" i="9"/>
  <c r="F144" i="9"/>
  <c r="E144" i="9"/>
  <c r="B144" i="9" s="1"/>
  <c r="G143" i="9"/>
  <c r="F143" i="9"/>
  <c r="H142" i="9"/>
  <c r="G142" i="9"/>
  <c r="E142" i="9" s="1"/>
  <c r="F142" i="9"/>
  <c r="H141" i="9"/>
  <c r="G141" i="9"/>
  <c r="E141" i="9" s="1"/>
  <c r="B141" i="9" s="1"/>
  <c r="F141" i="9"/>
  <c r="H140" i="9"/>
  <c r="E140" i="9" s="1"/>
  <c r="B140" i="9" s="1"/>
  <c r="G140" i="9"/>
  <c r="F140" i="9"/>
  <c r="H139" i="9"/>
  <c r="G139" i="9"/>
  <c r="F139" i="9"/>
  <c r="E139" i="9"/>
  <c r="B139" i="9" s="1"/>
  <c r="H138" i="9"/>
  <c r="G138" i="9"/>
  <c r="F138" i="9"/>
  <c r="H137" i="9"/>
  <c r="E137" i="9" s="1"/>
  <c r="B137" i="9" s="1"/>
  <c r="G137" i="9"/>
  <c r="F137" i="9"/>
  <c r="H136" i="9"/>
  <c r="G136" i="9"/>
  <c r="F136" i="9"/>
  <c r="E136" i="9"/>
  <c r="B136" i="9" s="1"/>
  <c r="H135" i="9"/>
  <c r="G135" i="9"/>
  <c r="E135" i="9" s="1"/>
  <c r="F135" i="9"/>
  <c r="H134" i="9"/>
  <c r="G134" i="9"/>
  <c r="E134" i="9" s="1"/>
  <c r="B134" i="9" s="1"/>
  <c r="F134" i="9"/>
  <c r="H133" i="9"/>
  <c r="G133" i="9"/>
  <c r="E133" i="9" s="1"/>
  <c r="B133" i="9" s="1"/>
  <c r="F133" i="9"/>
  <c r="H132" i="9"/>
  <c r="E132" i="9" s="1"/>
  <c r="G132" i="9"/>
  <c r="F132" i="9"/>
  <c r="B132" i="9"/>
  <c r="H131" i="9"/>
  <c r="G131" i="9"/>
  <c r="F131" i="9"/>
  <c r="E131" i="9"/>
  <c r="B131" i="9" s="1"/>
  <c r="H130" i="9"/>
  <c r="G130" i="9"/>
  <c r="F130" i="9"/>
  <c r="H129" i="9"/>
  <c r="G129" i="9"/>
  <c r="F129" i="9"/>
  <c r="E129" i="9"/>
  <c r="B129" i="9" s="1"/>
  <c r="H128" i="9"/>
  <c r="G128" i="9"/>
  <c r="F128" i="9"/>
  <c r="E128" i="9"/>
  <c r="H127" i="9"/>
  <c r="G127" i="9"/>
  <c r="E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F111" i="9"/>
  <c r="H110" i="9"/>
  <c r="G110" i="9"/>
  <c r="E110" i="9" s="1"/>
  <c r="F110" i="9"/>
  <c r="H109" i="9"/>
  <c r="G109" i="9"/>
  <c r="E109" i="9" s="1"/>
  <c r="B109" i="9" s="1"/>
  <c r="F109" i="9"/>
  <c r="H108" i="9"/>
  <c r="E108" i="9" s="1"/>
  <c r="B108" i="9" s="1"/>
  <c r="G108" i="9"/>
  <c r="F108" i="9"/>
  <c r="H107" i="9"/>
  <c r="G107" i="9"/>
  <c r="F107" i="9"/>
  <c r="E107" i="9"/>
  <c r="B107" i="9" s="1"/>
  <c r="H106" i="9"/>
  <c r="G106" i="9"/>
  <c r="F106" i="9"/>
  <c r="H105" i="9"/>
  <c r="E105" i="9" s="1"/>
  <c r="B105" i="9" s="1"/>
  <c r="G105" i="9"/>
  <c r="F105" i="9"/>
  <c r="H104" i="9"/>
  <c r="G104" i="9"/>
  <c r="F104" i="9"/>
  <c r="E104" i="9"/>
  <c r="B104" i="9"/>
  <c r="H103" i="9"/>
  <c r="G103" i="9"/>
  <c r="F103" i="9"/>
  <c r="E103" i="9"/>
  <c r="B103" i="9" s="1"/>
  <c r="H102" i="9"/>
  <c r="G102" i="9"/>
  <c r="E102" i="9" s="1"/>
  <c r="F102" i="9"/>
  <c r="B102" i="9"/>
  <c r="H101" i="9"/>
  <c r="G101" i="9"/>
  <c r="F101" i="9"/>
  <c r="E101" i="9"/>
  <c r="B101" i="9" s="1"/>
  <c r="H100" i="9"/>
  <c r="E100" i="9" s="1"/>
  <c r="G100" i="9"/>
  <c r="F100" i="9"/>
  <c r="B100" i="9"/>
  <c r="H99" i="9"/>
  <c r="G99" i="9"/>
  <c r="F99" i="9"/>
  <c r="E99" i="9"/>
  <c r="B99" i="9" s="1"/>
  <c r="H98" i="9"/>
  <c r="G98" i="9"/>
  <c r="E98" i="9" s="1"/>
  <c r="F98" i="9"/>
  <c r="B98" i="9"/>
  <c r="H97" i="9"/>
  <c r="G97" i="9"/>
  <c r="F97" i="9"/>
  <c r="E97" i="9"/>
  <c r="B97" i="9" s="1"/>
  <c r="H96" i="9"/>
  <c r="E96" i="9" s="1"/>
  <c r="G96" i="9"/>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s="1"/>
  <c r="H87" i="9"/>
  <c r="G87" i="9"/>
  <c r="F87" i="9"/>
  <c r="E87" i="9"/>
  <c r="H86" i="9"/>
  <c r="G86" i="9"/>
  <c r="E86" i="9" s="1"/>
  <c r="F86" i="9"/>
  <c r="B86" i="9" s="1"/>
  <c r="H85" i="9"/>
  <c r="G85" i="9"/>
  <c r="F85" i="9"/>
  <c r="E85" i="9"/>
  <c r="B85" i="9" s="1"/>
  <c r="H84" i="9"/>
  <c r="E84" i="9" s="1"/>
  <c r="G84" i="9"/>
  <c r="F84" i="9"/>
  <c r="B84" i="9" s="1"/>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E75" i="9" s="1"/>
  <c r="B75" i="9" s="1"/>
  <c r="F75" i="9"/>
  <c r="H74" i="9"/>
  <c r="G74" i="9"/>
  <c r="F74" i="9"/>
  <c r="H73" i="9"/>
  <c r="G73" i="9"/>
  <c r="F73" i="9"/>
  <c r="H72" i="9"/>
  <c r="E72" i="9" s="1"/>
  <c r="B72" i="9" s="1"/>
  <c r="G72" i="9"/>
  <c r="F72" i="9"/>
  <c r="H71" i="9"/>
  <c r="G71" i="9"/>
  <c r="F71" i="9"/>
  <c r="E71" i="9"/>
  <c r="B71" i="9" s="1"/>
  <c r="H70" i="9"/>
  <c r="G70" i="9"/>
  <c r="E70" i="9" s="1"/>
  <c r="F70" i="9"/>
  <c r="B70" i="9"/>
  <c r="H69" i="9"/>
  <c r="G69" i="9"/>
  <c r="F69" i="9"/>
  <c r="E69" i="9"/>
  <c r="B69" i="9" s="1"/>
  <c r="H68" i="9"/>
  <c r="E68" i="9" s="1"/>
  <c r="G68" i="9"/>
  <c r="F68" i="9"/>
  <c r="B68" i="9"/>
  <c r="H67" i="9"/>
  <c r="G67" i="9"/>
  <c r="F67" i="9"/>
  <c r="E67" i="9"/>
  <c r="B67" i="9" s="1"/>
  <c r="H66" i="9"/>
  <c r="G66" i="9"/>
  <c r="E66" i="9" s="1"/>
  <c r="F66" i="9"/>
  <c r="B66" i="9"/>
  <c r="H65" i="9"/>
  <c r="G65" i="9"/>
  <c r="F65" i="9"/>
  <c r="E65" i="9"/>
  <c r="B65" i="9" s="1"/>
  <c r="H64" i="9"/>
  <c r="E64" i="9" s="1"/>
  <c r="G64" i="9"/>
  <c r="F64" i="9"/>
  <c r="H63" i="9"/>
  <c r="G63" i="9"/>
  <c r="E63" i="9" s="1"/>
  <c r="B63" i="9" s="1"/>
  <c r="F63" i="9"/>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s="1"/>
  <c r="H55" i="9"/>
  <c r="G55" i="9"/>
  <c r="F55" i="9"/>
  <c r="E55" i="9"/>
  <c r="H54" i="9"/>
  <c r="G54" i="9"/>
  <c r="E54" i="9" s="1"/>
  <c r="F54" i="9"/>
  <c r="B54" i="9" s="1"/>
  <c r="H53" i="9"/>
  <c r="G53" i="9"/>
  <c r="F53" i="9"/>
  <c r="E53" i="9"/>
  <c r="B53" i="9" s="1"/>
  <c r="H52" i="9"/>
  <c r="E52" i="9" s="1"/>
  <c r="G52" i="9"/>
  <c r="F52" i="9"/>
  <c r="H51" i="9"/>
  <c r="G51" i="9"/>
  <c r="F51" i="9"/>
  <c r="E51" i="9"/>
  <c r="B51" i="9" s="1"/>
  <c r="H50" i="9"/>
  <c r="G50" i="9"/>
  <c r="E50" i="9" s="1"/>
  <c r="F50" i="9"/>
  <c r="B50" i="9"/>
  <c r="H49" i="9"/>
  <c r="G49" i="9"/>
  <c r="F49" i="9"/>
  <c r="E49" i="9"/>
  <c r="B49" i="9" s="1"/>
  <c r="H48" i="9"/>
  <c r="E48" i="9" s="1"/>
  <c r="B48" i="9" s="1"/>
  <c r="G48" i="9"/>
  <c r="F48" i="9"/>
  <c r="H47" i="9"/>
  <c r="G47" i="9"/>
  <c r="E47" i="9" s="1"/>
  <c r="B47" i="9" s="1"/>
  <c r="F47" i="9"/>
  <c r="H46" i="9"/>
  <c r="G46" i="9"/>
  <c r="E46" i="9" s="1"/>
  <c r="B46" i="9" s="1"/>
  <c r="F46" i="9"/>
  <c r="H45" i="9"/>
  <c r="G45" i="9"/>
  <c r="E45" i="9" s="1"/>
  <c r="B45" i="9" s="1"/>
  <c r="F45" i="9"/>
  <c r="H44" i="9"/>
  <c r="E44" i="9" s="1"/>
  <c r="B44" i="9" s="1"/>
  <c r="G44" i="9"/>
  <c r="F44" i="9"/>
  <c r="H43" i="9"/>
  <c r="G43" i="9"/>
  <c r="F43" i="9"/>
  <c r="H42" i="9"/>
  <c r="G42" i="9"/>
  <c r="F42" i="9"/>
  <c r="H41" i="9"/>
  <c r="G41" i="9"/>
  <c r="F41" i="9"/>
  <c r="H40" i="9"/>
  <c r="E40" i="9" s="1"/>
  <c r="B40" i="9" s="1"/>
  <c r="G40" i="9"/>
  <c r="F40" i="9"/>
  <c r="H39" i="9"/>
  <c r="G39" i="9"/>
  <c r="F39" i="9"/>
  <c r="E39" i="9"/>
  <c r="B39" i="9" s="1"/>
  <c r="H38" i="9"/>
  <c r="G38" i="9"/>
  <c r="E38" i="9" s="1"/>
  <c r="B38" i="9" s="1"/>
  <c r="F38" i="9"/>
  <c r="H37" i="9"/>
  <c r="G37" i="9"/>
  <c r="F37" i="9"/>
  <c r="E37" i="9"/>
  <c r="B37" i="9" s="1"/>
  <c r="H36" i="9"/>
  <c r="E36" i="9" s="1"/>
  <c r="G36" i="9"/>
  <c r="F36" i="9"/>
  <c r="H35" i="9"/>
  <c r="G35" i="9"/>
  <c r="E35" i="9" s="1"/>
  <c r="B35" i="9" s="1"/>
  <c r="F35" i="9"/>
  <c r="H34" i="9"/>
  <c r="G34" i="9"/>
  <c r="E34" i="9" s="1"/>
  <c r="B34" i="9" s="1"/>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G26" i="9"/>
  <c r="F26" i="9"/>
  <c r="H25" i="9"/>
  <c r="G25" i="9"/>
  <c r="F25" i="9"/>
  <c r="H24" i="9"/>
  <c r="E24" i="9" s="1"/>
  <c r="B24" i="9" s="1"/>
  <c r="G24" i="9"/>
  <c r="F24" i="9"/>
  <c r="H23" i="9"/>
  <c r="G23" i="9"/>
  <c r="F23" i="9"/>
  <c r="E23" i="9"/>
  <c r="B23" i="9" s="1"/>
  <c r="H22" i="9"/>
  <c r="G22" i="9"/>
  <c r="E22" i="9" s="1"/>
  <c r="F22" i="9"/>
  <c r="B22" i="9"/>
  <c r="F21" i="9"/>
  <c r="F4" i="9"/>
  <c r="O3" i="9"/>
  <c r="G275" i="9" s="1"/>
  <c r="E275" i="9" s="1"/>
  <c r="B275" i="9" s="1"/>
  <c r="I3" i="9"/>
  <c r="H3" i="9"/>
  <c r="G3" i="9"/>
  <c r="D101" i="8"/>
  <c r="I36" i="3" s="1"/>
  <c r="D95" i="8"/>
  <c r="D90" i="8"/>
  <c r="C1565" i="1" s="1"/>
  <c r="G1565" i="1" s="1"/>
  <c r="D85" i="8"/>
  <c r="D80" i="8"/>
  <c r="D75" i="8"/>
  <c r="D70" i="8"/>
  <c r="C1545" i="1" s="1"/>
  <c r="G1545" i="1" s="1"/>
  <c r="D65" i="8"/>
  <c r="D60" i="8"/>
  <c r="D55" i="8"/>
  <c r="D50" i="8"/>
  <c r="D44" i="8"/>
  <c r="D36" i="8"/>
  <c r="D26" i="8"/>
  <c r="D24" i="8" s="1"/>
  <c r="C1499" i="1" s="1"/>
  <c r="D18" i="8"/>
  <c r="D8" i="8"/>
  <c r="C1483" i="1" s="1"/>
  <c r="E44" i="7"/>
  <c r="D44" i="7"/>
  <c r="E39" i="7"/>
  <c r="D39" i="7"/>
  <c r="E38" i="7"/>
  <c r="D38" i="7"/>
  <c r="E30" i="7"/>
  <c r="D30" i="7"/>
  <c r="E23" i="7"/>
  <c r="E22" i="7" s="1"/>
  <c r="D23" i="7"/>
  <c r="D22" i="7" s="1"/>
  <c r="E14" i="7"/>
  <c r="D1445" i="1" s="1"/>
  <c r="D14" i="7"/>
  <c r="C1445" i="1" s="1"/>
  <c r="E7" i="7"/>
  <c r="E6" i="7" s="1"/>
  <c r="E5" i="7" s="1"/>
  <c r="D7" i="7"/>
  <c r="D6" i="7"/>
  <c r="F140" i="6"/>
  <c r="F139" i="6"/>
  <c r="F138" i="6"/>
  <c r="F137" i="6"/>
  <c r="F136" i="6"/>
  <c r="F135" i="6"/>
  <c r="F134" i="6"/>
  <c r="F133" i="6"/>
  <c r="F132" i="6"/>
  <c r="F131" i="6"/>
  <c r="F130" i="6"/>
  <c r="E130" i="6"/>
  <c r="D130" i="6"/>
  <c r="D129" i="6" s="1"/>
  <c r="C1423" i="1" s="1"/>
  <c r="H1423" i="1" s="1"/>
  <c r="F129" i="6"/>
  <c r="E129" i="6"/>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1383" i="1" s="1"/>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E35" i="6" s="1"/>
  <c r="D1329" i="1"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H1307" i="1"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6" i="5" s="1"/>
  <c r="E206" i="5"/>
  <c r="H310" i="9" s="1"/>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D7" i="5" s="1"/>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E580" i="4" s="1"/>
  <c r="D574" i="1" s="1"/>
  <c r="D581" i="4"/>
  <c r="F579" i="4"/>
  <c r="F578" i="4"/>
  <c r="F577" i="4"/>
  <c r="E577" i="4"/>
  <c r="G203" i="9" s="1"/>
  <c r="E203" i="9" s="1"/>
  <c r="B203" i="9" s="1"/>
  <c r="D577" i="4"/>
  <c r="F576" i="4"/>
  <c r="F575" i="4"/>
  <c r="F574" i="4"/>
  <c r="E574" i="4"/>
  <c r="D574" i="4"/>
  <c r="F573" i="4"/>
  <c r="F572" i="4"/>
  <c r="E571" i="4"/>
  <c r="D571" i="4"/>
  <c r="F570" i="4"/>
  <c r="F569" i="4"/>
  <c r="E568" i="4"/>
  <c r="E567" i="4" s="1"/>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E485" i="4"/>
  <c r="E484" i="4" s="1"/>
  <c r="D478" i="1"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H424" i="1" s="1"/>
  <c r="D430" i="4"/>
  <c r="F430" i="4" s="1"/>
  <c r="F429" i="4"/>
  <c r="F428" i="4"/>
  <c r="F427" i="4"/>
  <c r="E427" i="4"/>
  <c r="D427" i="4"/>
  <c r="F426" i="4"/>
  <c r="F425" i="4"/>
  <c r="F424" i="4"/>
  <c r="F423" i="4"/>
  <c r="E422" i="4"/>
  <c r="D422" i="4"/>
  <c r="F418" i="4"/>
  <c r="E418" i="4"/>
  <c r="D413" i="1" s="1"/>
  <c r="D418" i="4"/>
  <c r="E417" i="4"/>
  <c r="D417" i="4"/>
  <c r="E416" i="4"/>
  <c r="D416" i="4"/>
  <c r="F411" i="4"/>
  <c r="F410" i="4"/>
  <c r="F409" i="4"/>
  <c r="F406" i="4"/>
  <c r="F405" i="4"/>
  <c r="F404" i="4"/>
  <c r="F403" i="4"/>
  <c r="E402" i="4"/>
  <c r="D402" i="4"/>
  <c r="F402" i="4" s="1"/>
  <c r="F401" i="4"/>
  <c r="E400" i="4"/>
  <c r="D395" i="1" s="1"/>
  <c r="D400" i="4"/>
  <c r="F400" i="4" s="1"/>
  <c r="F399" i="4"/>
  <c r="F398" i="4"/>
  <c r="F397" i="4"/>
  <c r="E397" i="4"/>
  <c r="D397" i="4"/>
  <c r="E396" i="4"/>
  <c r="D396" i="4"/>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3" i="1" s="1"/>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E345" i="4"/>
  <c r="D345" i="4"/>
  <c r="F345" i="4" s="1"/>
  <c r="E344" i="4"/>
  <c r="D339" i="1" s="1"/>
  <c r="F343" i="4"/>
  <c r="F342" i="4"/>
  <c r="F341" i="4"/>
  <c r="F340" i="4"/>
  <c r="E339" i="4"/>
  <c r="D339" i="4"/>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299" i="1" s="1"/>
  <c r="D304" i="4"/>
  <c r="F304" i="4" s="1"/>
  <c r="F303" i="4"/>
  <c r="F302" i="4"/>
  <c r="F301" i="4"/>
  <c r="F300" i="4"/>
  <c r="E300" i="4"/>
  <c r="E299" i="4" s="1"/>
  <c r="D300" i="4"/>
  <c r="F299" i="4"/>
  <c r="D299" i="4"/>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3" i="4"/>
  <c r="F262" i="4"/>
  <c r="F261" i="4"/>
  <c r="F260" i="4"/>
  <c r="E259" i="4"/>
  <c r="D259" i="4"/>
  <c r="F259" i="4" s="1"/>
  <c r="F258" i="4"/>
  <c r="F257" i="4"/>
  <c r="F256" i="4"/>
  <c r="F255" i="4"/>
  <c r="F254" i="4"/>
  <c r="E253" i="4"/>
  <c r="E252" i="4" s="1"/>
  <c r="D248" i="1" s="1"/>
  <c r="D253" i="4"/>
  <c r="F253" i="4" s="1"/>
  <c r="D252" i="4"/>
  <c r="F252" i="4" s="1"/>
  <c r="F251" i="4"/>
  <c r="F250" i="4"/>
  <c r="F249" i="4"/>
  <c r="F248" i="4"/>
  <c r="F247" i="4"/>
  <c r="E247" i="4"/>
  <c r="D247" i="4"/>
  <c r="F246" i="4"/>
  <c r="F245" i="4"/>
  <c r="E244" i="4"/>
  <c r="D240" i="1" s="1"/>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c r="E215" i="4"/>
  <c r="F214" i="4"/>
  <c r="F213" i="4"/>
  <c r="F212" i="4"/>
  <c r="F211" i="4"/>
  <c r="E210" i="4"/>
  <c r="F210" i="4"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F128" i="4"/>
  <c r="E128" i="4"/>
  <c r="D124" i="1"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5" i="1"/>
  <c r="C1574" i="1"/>
  <c r="H1574" i="1" s="1"/>
  <c r="H1573" i="1"/>
  <c r="C1573" i="1"/>
  <c r="G1573" i="1" s="1"/>
  <c r="H1572" i="1"/>
  <c r="G1572" i="1"/>
  <c r="C1572" i="1"/>
  <c r="C1571" i="1"/>
  <c r="C1570" i="1"/>
  <c r="H1570" i="1" s="1"/>
  <c r="H1569" i="1"/>
  <c r="C1569" i="1"/>
  <c r="G1569" i="1" s="1"/>
  <c r="H1568" i="1"/>
  <c r="G1568" i="1"/>
  <c r="C1568" i="1"/>
  <c r="C1567" i="1"/>
  <c r="C1566" i="1"/>
  <c r="H1566" i="1" s="1"/>
  <c r="H1565" i="1"/>
  <c r="H1564" i="1"/>
  <c r="G1564" i="1"/>
  <c r="C1564" i="1"/>
  <c r="C1563" i="1"/>
  <c r="C1562" i="1"/>
  <c r="H1562" i="1" s="1"/>
  <c r="C1561" i="1"/>
  <c r="G1561" i="1" s="1"/>
  <c r="H1560" i="1"/>
  <c r="C1560" i="1"/>
  <c r="G1560" i="1" s="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H1509" i="1"/>
  <c r="C1509" i="1"/>
  <c r="G1509" i="1" s="1"/>
  <c r="H1508" i="1"/>
  <c r="G1508" i="1"/>
  <c r="C1508" i="1"/>
  <c r="C1507" i="1"/>
  <c r="C1506" i="1"/>
  <c r="H1506" i="1" s="1"/>
  <c r="H1505" i="1"/>
  <c r="C1505" i="1"/>
  <c r="G1505" i="1" s="1"/>
  <c r="H1504" i="1"/>
  <c r="G1504" i="1"/>
  <c r="C1504" i="1"/>
  <c r="C1503" i="1"/>
  <c r="C1502" i="1"/>
  <c r="H1502" i="1" s="1"/>
  <c r="C1501" i="1"/>
  <c r="G1501" i="1" s="1"/>
  <c r="H1500" i="1"/>
  <c r="G1500" i="1"/>
  <c r="C1500" i="1"/>
  <c r="C1498" i="1"/>
  <c r="H1497" i="1"/>
  <c r="C1497" i="1"/>
  <c r="G1497" i="1" s="1"/>
  <c r="H1496" i="1"/>
  <c r="G1496" i="1"/>
  <c r="C1496" i="1"/>
  <c r="C1495" i="1"/>
  <c r="H1495" i="1" s="1"/>
  <c r="C1494" i="1"/>
  <c r="C1492" i="1"/>
  <c r="G1492" i="1" s="1"/>
  <c r="C1491" i="1"/>
  <c r="H1491" i="1" s="1"/>
  <c r="C1490" i="1"/>
  <c r="H1489" i="1"/>
  <c r="C1489" i="1"/>
  <c r="G1489" i="1" s="1"/>
  <c r="H1488" i="1"/>
  <c r="G1488" i="1"/>
  <c r="C1488" i="1"/>
  <c r="G1487" i="1"/>
  <c r="C1487" i="1"/>
  <c r="H1487" i="1" s="1"/>
  <c r="C1486" i="1"/>
  <c r="H1485" i="1"/>
  <c r="C1485" i="1"/>
  <c r="G1485" i="1" s="1"/>
  <c r="C1484" i="1"/>
  <c r="G1484" i="1" s="1"/>
  <c r="C1482" i="1"/>
  <c r="H1480" i="1"/>
  <c r="G1480" i="1"/>
  <c r="C1480" i="1"/>
  <c r="H1479" i="1"/>
  <c r="D1479" i="1"/>
  <c r="C1479" i="1"/>
  <c r="G1478" i="1"/>
  <c r="I1478" i="1" s="1"/>
  <c r="D1478" i="1"/>
  <c r="H1478" i="1" s="1"/>
  <c r="C1478" i="1"/>
  <c r="H1477" i="1"/>
  <c r="D1477" i="1"/>
  <c r="C1477" i="1"/>
  <c r="G1476" i="1"/>
  <c r="I1476" i="1" s="1"/>
  <c r="D1476" i="1"/>
  <c r="H1476" i="1" s="1"/>
  <c r="C1476" i="1"/>
  <c r="D1475" i="1"/>
  <c r="H1475" i="1" s="1"/>
  <c r="C1475" i="1"/>
  <c r="D1474" i="1"/>
  <c r="C1474" i="1"/>
  <c r="H1474" i="1" s="1"/>
  <c r="D1473" i="1"/>
  <c r="H1473" i="1" s="1"/>
  <c r="C1473" i="1"/>
  <c r="D1472" i="1"/>
  <c r="C1472" i="1"/>
  <c r="H1472" i="1" s="1"/>
  <c r="D1471" i="1"/>
  <c r="H1471" i="1" s="1"/>
  <c r="C1471" i="1"/>
  <c r="G1470" i="1"/>
  <c r="D1470" i="1"/>
  <c r="H1470" i="1" s="1"/>
  <c r="C1470" i="1"/>
  <c r="D1469" i="1"/>
  <c r="H1469" i="1" s="1"/>
  <c r="C1469" i="1"/>
  <c r="H1468" i="1"/>
  <c r="D1468" i="1"/>
  <c r="C1468" i="1"/>
  <c r="J1467" i="1"/>
  <c r="D1467" i="1"/>
  <c r="H1467" i="1" s="1"/>
  <c r="C1467" i="1"/>
  <c r="H1466" i="1"/>
  <c r="D1466" i="1"/>
  <c r="C1466" i="1"/>
  <c r="J1465" i="1"/>
  <c r="D1465" i="1"/>
  <c r="H1465" i="1" s="1"/>
  <c r="C1465" i="1"/>
  <c r="H1464" i="1"/>
  <c r="D1464" i="1"/>
  <c r="C1464" i="1"/>
  <c r="J1463" i="1"/>
  <c r="D1463" i="1"/>
  <c r="H1463" i="1" s="1"/>
  <c r="C1463" i="1"/>
  <c r="H1462" i="1"/>
  <c r="D1462" i="1"/>
  <c r="C1462" i="1"/>
  <c r="H1461" i="1"/>
  <c r="D1461" i="1"/>
  <c r="C1461" i="1"/>
  <c r="G1461" i="1" s="1"/>
  <c r="G1460" i="1"/>
  <c r="I1460" i="1" s="1"/>
  <c r="D1460" i="1"/>
  <c r="H1460" i="1" s="1"/>
  <c r="C1460" i="1"/>
  <c r="H1459" i="1"/>
  <c r="D1459" i="1"/>
  <c r="C1459" i="1"/>
  <c r="G1458" i="1"/>
  <c r="I1458" i="1" s="1"/>
  <c r="D1458" i="1"/>
  <c r="H1458" i="1" s="1"/>
  <c r="C1458" i="1"/>
  <c r="H1457" i="1"/>
  <c r="D1457" i="1"/>
  <c r="C1457" i="1"/>
  <c r="G1456" i="1"/>
  <c r="I1456" i="1" s="1"/>
  <c r="D1456" i="1"/>
  <c r="H1456" i="1" s="1"/>
  <c r="C1456" i="1"/>
  <c r="H1455" i="1"/>
  <c r="D1455" i="1"/>
  <c r="C1455" i="1"/>
  <c r="D1454" i="1"/>
  <c r="C1454" i="1"/>
  <c r="G1454" i="1" s="1"/>
  <c r="D1453" i="1"/>
  <c r="C1453" i="1"/>
  <c r="G1453" i="1" s="1"/>
  <c r="J1452" i="1"/>
  <c r="G1452" i="1"/>
  <c r="I1452" i="1" s="1"/>
  <c r="D1452" i="1"/>
  <c r="H1452" i="1" s="1"/>
  <c r="C1452" i="1"/>
  <c r="D1451" i="1"/>
  <c r="C1451" i="1"/>
  <c r="J1450" i="1"/>
  <c r="G1450" i="1"/>
  <c r="I1450" i="1" s="1"/>
  <c r="D1450" i="1"/>
  <c r="H1450" i="1" s="1"/>
  <c r="C1450" i="1"/>
  <c r="D1449" i="1"/>
  <c r="C1449" i="1"/>
  <c r="H1449" i="1" s="1"/>
  <c r="J1448" i="1"/>
  <c r="G1448" i="1"/>
  <c r="I1448" i="1" s="1"/>
  <c r="D1448" i="1"/>
  <c r="H1448" i="1" s="1"/>
  <c r="C1448" i="1"/>
  <c r="D1447" i="1"/>
  <c r="C1447" i="1"/>
  <c r="J1446" i="1"/>
  <c r="G1446" i="1"/>
  <c r="I1446" i="1" s="1"/>
  <c r="D1446" i="1"/>
  <c r="H1446" i="1" s="1"/>
  <c r="C1446" i="1"/>
  <c r="H1445" i="1"/>
  <c r="G1445" i="1"/>
  <c r="D1444" i="1"/>
  <c r="C1444" i="1"/>
  <c r="J1444" i="1" s="1"/>
  <c r="H1443" i="1"/>
  <c r="G1443" i="1"/>
  <c r="I1443" i="1" s="1"/>
  <c r="D1443" i="1"/>
  <c r="C1443" i="1"/>
  <c r="J1443" i="1" s="1"/>
  <c r="D1442" i="1"/>
  <c r="C1442" i="1"/>
  <c r="H1441" i="1"/>
  <c r="G1441" i="1"/>
  <c r="I1441" i="1" s="1"/>
  <c r="D1441" i="1"/>
  <c r="C1441" i="1"/>
  <c r="J1441" i="1" s="1"/>
  <c r="D1440" i="1"/>
  <c r="C1440" i="1"/>
  <c r="J1440" i="1" s="1"/>
  <c r="H1439" i="1"/>
  <c r="G1439" i="1"/>
  <c r="I1439" i="1" s="1"/>
  <c r="D1439" i="1"/>
  <c r="C1439" i="1"/>
  <c r="J1439" i="1" s="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2" i="1"/>
  <c r="D1411" i="1"/>
  <c r="H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G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G1237" i="1"/>
  <c r="D1237" i="1"/>
  <c r="C1237" i="1"/>
  <c r="D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C1228" i="1"/>
  <c r="C1227" i="1"/>
  <c r="H1226" i="1"/>
  <c r="G1226" i="1"/>
  <c r="D1226" i="1"/>
  <c r="C1226" i="1"/>
  <c r="H1225" i="1"/>
  <c r="G1225" i="1"/>
  <c r="D1225" i="1"/>
  <c r="C1225" i="1"/>
  <c r="D1224" i="1"/>
  <c r="C1224" i="1"/>
  <c r="D1223" i="1"/>
  <c r="H1221" i="1"/>
  <c r="G1221" i="1"/>
  <c r="D1221" i="1"/>
  <c r="C1221" i="1"/>
  <c r="H1220" i="1"/>
  <c r="G1220" i="1"/>
  <c r="D1220" i="1"/>
  <c r="C1220" i="1"/>
  <c r="H1219" i="1"/>
  <c r="G1219" i="1"/>
  <c r="D1219" i="1"/>
  <c r="C1219" i="1"/>
  <c r="H1218" i="1"/>
  <c r="G1218" i="1"/>
  <c r="D1218" i="1"/>
  <c r="C1218"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G1156" i="1"/>
  <c r="D1156" i="1"/>
  <c r="H1156" i="1" s="1"/>
  <c r="C1156" i="1"/>
  <c r="D1155" i="1"/>
  <c r="H1155" i="1" s="1"/>
  <c r="C1155" i="1"/>
  <c r="G1155" i="1" s="1"/>
  <c r="D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9" i="1" s="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D1054" i="1"/>
  <c r="C1054" i="1"/>
  <c r="H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D1003" i="1"/>
  <c r="H1003" i="1" s="1"/>
  <c r="C1003" i="1"/>
  <c r="D1002" i="1"/>
  <c r="H1002" i="1" s="1"/>
  <c r="C1002" i="1"/>
  <c r="H1001" i="1"/>
  <c r="G1001" i="1"/>
  <c r="D1001" i="1"/>
  <c r="C1001" i="1"/>
  <c r="H1000" i="1"/>
  <c r="G1000" i="1"/>
  <c r="D1000" i="1"/>
  <c r="C1000" i="1"/>
  <c r="G999" i="1"/>
  <c r="D999" i="1"/>
  <c r="H999" i="1" s="1"/>
  <c r="C999" i="1"/>
  <c r="D998" i="1"/>
  <c r="G998" i="1" s="1"/>
  <c r="C998" i="1"/>
  <c r="D997" i="1"/>
  <c r="G997" i="1" s="1"/>
  <c r="C997" i="1"/>
  <c r="D996" i="1"/>
  <c r="G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D785" i="1"/>
  <c r="H785" i="1" s="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D645" i="1"/>
  <c r="D644" i="1"/>
  <c r="C644" i="1"/>
  <c r="H643" i="1"/>
  <c r="G643" i="1"/>
  <c r="D643" i="1"/>
  <c r="C643" i="1"/>
  <c r="H642" i="1"/>
  <c r="G642" i="1"/>
  <c r="D642" i="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C413" i="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G378" i="1"/>
  <c r="D378" i="1"/>
  <c r="H378" i="1" s="1"/>
  <c r="C378" i="1"/>
  <c r="H377" i="1"/>
  <c r="G377" i="1"/>
  <c r="D377" i="1"/>
  <c r="C377" i="1"/>
  <c r="H376" i="1"/>
  <c r="G376" i="1"/>
  <c r="D376" i="1"/>
  <c r="C376" i="1"/>
  <c r="H375" i="1"/>
  <c r="G375" i="1"/>
  <c r="D375" i="1"/>
  <c r="C375" i="1"/>
  <c r="H374" i="1"/>
  <c r="G374" i="1"/>
  <c r="D374" i="1"/>
  <c r="C374" i="1"/>
  <c r="H373" i="1"/>
  <c r="G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C299" i="1"/>
  <c r="H298" i="1"/>
  <c r="G298" i="1"/>
  <c r="D298" i="1"/>
  <c r="C298" i="1"/>
  <c r="H297" i="1"/>
  <c r="G297" i="1"/>
  <c r="D297" i="1"/>
  <c r="C297" i="1"/>
  <c r="H296" i="1"/>
  <c r="G296" i="1"/>
  <c r="D296" i="1"/>
  <c r="C296" i="1"/>
  <c r="H295" i="1"/>
  <c r="G295" i="1"/>
  <c r="D295" i="1"/>
  <c r="C295" i="1"/>
  <c r="C294" i="1"/>
  <c r="H292" i="1"/>
  <c r="D292" i="1"/>
  <c r="G292" i="1" s="1"/>
  <c r="C292" i="1"/>
  <c r="D291" i="1"/>
  <c r="G291" i="1" s="1"/>
  <c r="C291" i="1"/>
  <c r="H290" i="1"/>
  <c r="D290" i="1"/>
  <c r="G290" i="1" s="1"/>
  <c r="C290" i="1"/>
  <c r="H289" i="1"/>
  <c r="D289" i="1"/>
  <c r="G289" i="1" s="1"/>
  <c r="C289" i="1"/>
  <c r="D288" i="1"/>
  <c r="H288" i="1" s="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D250" i="1"/>
  <c r="H250" i="1" s="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G241" i="1"/>
  <c r="D241" i="1"/>
  <c r="H241" i="1" s="1"/>
  <c r="C241"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H207" i="1"/>
  <c r="G207" i="1"/>
  <c r="D207" i="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D199" i="1"/>
  <c r="H199" i="1" s="1"/>
  <c r="C199" i="1"/>
  <c r="D198" i="1"/>
  <c r="H198" i="1" s="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D190" i="1"/>
  <c r="G190" i="1" s="1"/>
  <c r="C190" i="1"/>
  <c r="H189" i="1"/>
  <c r="G189" i="1"/>
  <c r="D189" i="1"/>
  <c r="C189" i="1"/>
  <c r="H188" i="1"/>
  <c r="D188" i="1"/>
  <c r="G188" i="1" s="1"/>
  <c r="C188" i="1"/>
  <c r="D187" i="1"/>
  <c r="G187" i="1" s="1"/>
  <c r="C187" i="1"/>
  <c r="D186" i="1"/>
  <c r="G186" i="1" s="1"/>
  <c r="C186" i="1"/>
  <c r="H185" i="1"/>
  <c r="G185" i="1"/>
  <c r="D185" i="1"/>
  <c r="C185" i="1"/>
  <c r="D184" i="1"/>
  <c r="H183" i="1"/>
  <c r="G183" i="1"/>
  <c r="D183" i="1"/>
  <c r="C183" i="1"/>
  <c r="H182" i="1"/>
  <c r="G182" i="1"/>
  <c r="D182" i="1"/>
  <c r="C182" i="1"/>
  <c r="H181" i="1"/>
  <c r="D181" i="1"/>
  <c r="G181" i="1" s="1"/>
  <c r="C181" i="1"/>
  <c r="D180" i="1"/>
  <c r="H180" i="1" s="1"/>
  <c r="C180" i="1"/>
  <c r="H179" i="1"/>
  <c r="G179" i="1"/>
  <c r="D179" i="1"/>
  <c r="C179" i="1"/>
  <c r="H178" i="1"/>
  <c r="G178" i="1"/>
  <c r="D178" i="1"/>
  <c r="C178" i="1"/>
  <c r="H177" i="1"/>
  <c r="D177" i="1"/>
  <c r="G177" i="1" s="1"/>
  <c r="C177" i="1"/>
  <c r="H176" i="1"/>
  <c r="G176" i="1"/>
  <c r="D176" i="1"/>
  <c r="C176" i="1"/>
  <c r="D175" i="1"/>
  <c r="H175" i="1" s="1"/>
  <c r="C175" i="1"/>
  <c r="D174" i="1"/>
  <c r="H174" i="1" s="1"/>
  <c r="C174" i="1"/>
  <c r="D173" i="1"/>
  <c r="H172" i="1"/>
  <c r="G172" i="1"/>
  <c r="D172" i="1"/>
  <c r="C172" i="1"/>
  <c r="H171" i="1"/>
  <c r="G171" i="1"/>
  <c r="D171" i="1"/>
  <c r="C171" i="1"/>
  <c r="D170" i="1"/>
  <c r="H170" i="1" s="1"/>
  <c r="C170" i="1"/>
  <c r="H169" i="1"/>
  <c r="G169" i="1"/>
  <c r="D169" i="1"/>
  <c r="C169" i="1"/>
  <c r="D168" i="1"/>
  <c r="H168" i="1" s="1"/>
  <c r="C168" i="1"/>
  <c r="D167" i="1"/>
  <c r="H167" i="1" s="1"/>
  <c r="C167" i="1"/>
  <c r="D166" i="1"/>
  <c r="G166" i="1" s="1"/>
  <c r="C166" i="1"/>
  <c r="C165" i="1"/>
  <c r="H164" i="1"/>
  <c r="G164" i="1"/>
  <c r="D164" i="1"/>
  <c r="C164" i="1"/>
  <c r="D163" i="1"/>
  <c r="G163" i="1" s="1"/>
  <c r="C163" i="1"/>
  <c r="G162" i="1"/>
  <c r="D162" i="1"/>
  <c r="H162" i="1" s="1"/>
  <c r="C162" i="1"/>
  <c r="D161" i="1"/>
  <c r="G161" i="1" s="1"/>
  <c r="C161" i="1"/>
  <c r="D160" i="1"/>
  <c r="G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G137" i="1"/>
  <c r="D137" i="1"/>
  <c r="H137" i="1" s="1"/>
  <c r="C137" i="1"/>
  <c r="G136" i="1"/>
  <c r="D136" i="1"/>
  <c r="H136" i="1" s="1"/>
  <c r="C136" i="1"/>
  <c r="G135" i="1"/>
  <c r="D135" i="1"/>
  <c r="H135" i="1" s="1"/>
  <c r="C135" i="1"/>
  <c r="H134" i="1"/>
  <c r="G134" i="1"/>
  <c r="D134" i="1"/>
  <c r="C134" i="1"/>
  <c r="H133" i="1"/>
  <c r="G133" i="1"/>
  <c r="D133" i="1"/>
  <c r="C133" i="1"/>
  <c r="H132" i="1"/>
  <c r="G132" i="1"/>
  <c r="D132" i="1"/>
  <c r="C132" i="1"/>
  <c r="G131" i="1"/>
  <c r="D131" i="1"/>
  <c r="H131" i="1" s="1"/>
  <c r="C131" i="1"/>
  <c r="D130" i="1"/>
  <c r="H130" i="1" s="1"/>
  <c r="C130" i="1"/>
  <c r="H128" i="1"/>
  <c r="G128" i="1"/>
  <c r="D128" i="1"/>
  <c r="C128" i="1"/>
  <c r="H127" i="1"/>
  <c r="G127" i="1"/>
  <c r="D127" i="1"/>
  <c r="C127" i="1"/>
  <c r="H126" i="1"/>
  <c r="G126" i="1"/>
  <c r="D126" i="1"/>
  <c r="C126" i="1"/>
  <c r="H125" i="1"/>
  <c r="G125" i="1"/>
  <c r="D125" i="1"/>
  <c r="C125" i="1"/>
  <c r="C124"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D76" i="1"/>
  <c r="C76" i="1"/>
  <c r="D75" i="1"/>
  <c r="H75" i="1" s="1"/>
  <c r="C75" i="1"/>
  <c r="D74" i="1"/>
  <c r="H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20" i="1" l="1"/>
  <c r="D1438" i="1"/>
  <c r="E32" i="9"/>
  <c r="B32" i="9" s="1"/>
  <c r="H1561" i="1"/>
  <c r="C1576" i="1"/>
  <c r="H1576" i="1" s="1"/>
  <c r="E299" i="9"/>
  <c r="B299" i="9" s="1"/>
  <c r="G75" i="1"/>
  <c r="F77" i="4"/>
  <c r="G76" i="1"/>
  <c r="H1217" i="1"/>
  <c r="H1224" i="1"/>
  <c r="F250" i="5"/>
  <c r="D1227" i="1"/>
  <c r="H1227" i="1" s="1"/>
  <c r="H1228" i="1"/>
  <c r="G641" i="1"/>
  <c r="G1420" i="1"/>
  <c r="G1411" i="1"/>
  <c r="G1217" i="1"/>
  <c r="E245" i="5"/>
  <c r="D1222" i="1" s="1"/>
  <c r="G1228" i="1"/>
  <c r="G1263" i="1"/>
  <c r="G1264" i="1"/>
  <c r="E281" i="9"/>
  <c r="B281" i="9" s="1"/>
  <c r="G1033" i="1"/>
  <c r="G1030" i="1"/>
  <c r="G1032" i="1"/>
  <c r="G1013" i="1"/>
  <c r="G1014" i="1"/>
  <c r="G1003" i="1"/>
  <c r="G1002" i="1"/>
  <c r="E12" i="5"/>
  <c r="F12" i="5" s="1"/>
  <c r="H997" i="1"/>
  <c r="H998" i="1"/>
  <c r="H996" i="1"/>
  <c r="G991" i="1"/>
  <c r="G993" i="1"/>
  <c r="F13" i="5"/>
  <c r="F652" i="4"/>
  <c r="H645" i="1"/>
  <c r="G644" i="1"/>
  <c r="G1224" i="1"/>
  <c r="G1244" i="1"/>
  <c r="G1047" i="1"/>
  <c r="G1054" i="1"/>
  <c r="H1501" i="1"/>
  <c r="G1491" i="1"/>
  <c r="H1492" i="1"/>
  <c r="H1483" i="1"/>
  <c r="G1483" i="1"/>
  <c r="H1484" i="1"/>
  <c r="D6" i="8"/>
  <c r="C1481" i="1" s="1"/>
  <c r="E644" i="4"/>
  <c r="D638" i="1" s="1"/>
  <c r="E33" i="9"/>
  <c r="B33" i="9" s="1"/>
  <c r="E302" i="9"/>
  <c r="B302" i="9" s="1"/>
  <c r="G113" i="1"/>
  <c r="G1139" i="1"/>
  <c r="E288" i="9"/>
  <c r="B288" i="9" s="1"/>
  <c r="H411" i="1"/>
  <c r="E273" i="9"/>
  <c r="B273" i="9" s="1"/>
  <c r="H291" i="1"/>
  <c r="D1436" i="1"/>
  <c r="I29" i="3"/>
  <c r="J1442" i="1"/>
  <c r="G248" i="1"/>
  <c r="H248" i="1"/>
  <c r="D249" i="1"/>
  <c r="H240" i="1"/>
  <c r="G240" i="1"/>
  <c r="G198" i="1"/>
  <c r="G199" i="1"/>
  <c r="B52" i="9"/>
  <c r="D165" i="1"/>
  <c r="G165" i="1" s="1"/>
  <c r="E31" i="9"/>
  <c r="H670" i="1"/>
  <c r="G785" i="1"/>
  <c r="G670" i="1"/>
  <c r="H649" i="1"/>
  <c r="H644" i="1"/>
  <c r="G645" i="1"/>
  <c r="G371" i="1"/>
  <c r="G365" i="1"/>
  <c r="G288" i="1"/>
  <c r="G250" i="1"/>
  <c r="F244" i="4"/>
  <c r="H191" i="1"/>
  <c r="H190" i="1"/>
  <c r="F188" i="4"/>
  <c r="H187" i="1"/>
  <c r="H186" i="1"/>
  <c r="G180" i="1"/>
  <c r="E43" i="9"/>
  <c r="B43" i="9" s="1"/>
  <c r="B219" i="9"/>
  <c r="G175" i="1"/>
  <c r="G174" i="1"/>
  <c r="F177" i="4"/>
  <c r="G170" i="1"/>
  <c r="G168" i="1"/>
  <c r="G167" i="1"/>
  <c r="H166" i="1"/>
  <c r="H163" i="1"/>
  <c r="H160" i="1"/>
  <c r="H161" i="1"/>
  <c r="G155" i="1"/>
  <c r="G157" i="1"/>
  <c r="G154" i="1"/>
  <c r="G149" i="1"/>
  <c r="G150" i="1"/>
  <c r="G130" i="1"/>
  <c r="F134" i="4"/>
  <c r="G123" i="1"/>
  <c r="G121" i="1"/>
  <c r="G122" i="1"/>
  <c r="F217" i="9"/>
  <c r="B217" i="9" s="1"/>
  <c r="G74" i="1"/>
  <c r="D64" i="1"/>
  <c r="G64" i="1" s="1"/>
  <c r="H64" i="1"/>
  <c r="H65" i="1"/>
  <c r="E30" i="9"/>
  <c r="B30" i="9" s="1"/>
  <c r="E50" i="4"/>
  <c r="D46" i="1" s="1"/>
  <c r="E286" i="9"/>
  <c r="B286" i="9" s="1"/>
  <c r="G632" i="1"/>
  <c r="G631" i="1"/>
  <c r="G404" i="1"/>
  <c r="G406" i="1"/>
  <c r="D412" i="1"/>
  <c r="G405" i="1"/>
  <c r="G411" i="1"/>
  <c r="E297" i="9"/>
  <c r="B297" i="9" s="1"/>
  <c r="E285" i="9"/>
  <c r="B285" i="9" s="1"/>
  <c r="E293" i="9"/>
  <c r="B293" i="9" s="1"/>
  <c r="G1165" i="1"/>
  <c r="G1064" i="1"/>
  <c r="E292" i="9"/>
  <c r="B292" i="9" s="1"/>
  <c r="E300" i="9"/>
  <c r="B300" i="9" s="1"/>
  <c r="E27" i="9"/>
  <c r="B27" i="9" s="1"/>
  <c r="C358" i="1"/>
  <c r="H124" i="1"/>
  <c r="G124" i="1"/>
  <c r="H94" i="1"/>
  <c r="G94" i="1"/>
  <c r="G1451" i="1"/>
  <c r="J1451" i="1"/>
  <c r="F7" i="4"/>
  <c r="H1454" i="1"/>
  <c r="J1456" i="1"/>
  <c r="J1458" i="1"/>
  <c r="J1460" i="1"/>
  <c r="G1462" i="1"/>
  <c r="I1462" i="1" s="1"/>
  <c r="J1462" i="1"/>
  <c r="G1464" i="1"/>
  <c r="I1464" i="1" s="1"/>
  <c r="J1464" i="1"/>
  <c r="G1466" i="1"/>
  <c r="I1466" i="1" s="1"/>
  <c r="J1466" i="1"/>
  <c r="G1468" i="1"/>
  <c r="I1468" i="1" s="1"/>
  <c r="J1468" i="1"/>
  <c r="G1471" i="1"/>
  <c r="I1471" i="1" s="1"/>
  <c r="G1473" i="1"/>
  <c r="I1473" i="1" s="1"/>
  <c r="G1475" i="1"/>
  <c r="J1476" i="1"/>
  <c r="J1478" i="1"/>
  <c r="H1494" i="1"/>
  <c r="G1494" i="1"/>
  <c r="H1498" i="1"/>
  <c r="G1498" i="1"/>
  <c r="H1503" i="1"/>
  <c r="G1503" i="1"/>
  <c r="H1531" i="1"/>
  <c r="G1531" i="1"/>
  <c r="H1559" i="1"/>
  <c r="G1559" i="1"/>
  <c r="H1571" i="1"/>
  <c r="G1571" i="1"/>
  <c r="G187" i="9"/>
  <c r="E187" i="9" s="1"/>
  <c r="B187" i="9" s="1"/>
  <c r="F83" i="4"/>
  <c r="D82" i="4"/>
  <c r="F107" i="4"/>
  <c r="D106" i="4"/>
  <c r="E124" i="4"/>
  <c r="D120" i="1" s="1"/>
  <c r="F139" i="4"/>
  <c r="H21" i="9"/>
  <c r="G21" i="9"/>
  <c r="F152" i="4"/>
  <c r="F164" i="4"/>
  <c r="E163" i="4"/>
  <c r="D159" i="1" s="1"/>
  <c r="F202" i="4"/>
  <c r="D196" i="4"/>
  <c r="F287" i="4"/>
  <c r="C283" i="1"/>
  <c r="F356" i="4"/>
  <c r="D351" i="4"/>
  <c r="C351" i="1"/>
  <c r="F502" i="4"/>
  <c r="C496" i="1"/>
  <c r="F515" i="4"/>
  <c r="C509" i="1"/>
  <c r="D1113" i="1"/>
  <c r="E134" i="5"/>
  <c r="D1112" i="1" s="1"/>
  <c r="F142" i="5"/>
  <c r="C1120" i="1"/>
  <c r="D134" i="5"/>
  <c r="F191" i="5"/>
  <c r="D190" i="5"/>
  <c r="C1168" i="1"/>
  <c r="F198" i="5"/>
  <c r="C1175" i="1"/>
  <c r="C1215" i="1"/>
  <c r="F246" i="5"/>
  <c r="D245" i="5"/>
  <c r="D237" i="5" s="1"/>
  <c r="C1223" i="1"/>
  <c r="D5" i="7"/>
  <c r="C1437" i="1"/>
  <c r="J1445" i="1"/>
  <c r="G1447" i="1"/>
  <c r="J1447" i="1"/>
  <c r="H1535" i="1"/>
  <c r="G1535" i="1"/>
  <c r="H1563" i="1"/>
  <c r="G1563" i="1"/>
  <c r="H1575" i="1"/>
  <c r="G1575" i="1"/>
  <c r="F336" i="4"/>
  <c r="C331" i="1"/>
  <c r="D1057" i="1"/>
  <c r="E78" i="5"/>
  <c r="C3" i="1"/>
  <c r="C40" i="1"/>
  <c r="C173" i="1"/>
  <c r="C184" i="1"/>
  <c r="G1307" i="1"/>
  <c r="G1423" i="1"/>
  <c r="H1440" i="1"/>
  <c r="G1440" i="1"/>
  <c r="I1440" i="1" s="1"/>
  <c r="H1442" i="1"/>
  <c r="G1442" i="1"/>
  <c r="H1444" i="1"/>
  <c r="G1444" i="1"/>
  <c r="I1444" i="1" s="1"/>
  <c r="H1447" i="1"/>
  <c r="H1451" i="1"/>
  <c r="H1453" i="1"/>
  <c r="G1455" i="1"/>
  <c r="I1455" i="1" s="1"/>
  <c r="J1455" i="1"/>
  <c r="G1457" i="1"/>
  <c r="I1457" i="1" s="1"/>
  <c r="J1457" i="1"/>
  <c r="G1459" i="1"/>
  <c r="I1459" i="1" s="1"/>
  <c r="J1459" i="1"/>
  <c r="J1471" i="1"/>
  <c r="J1473" i="1"/>
  <c r="G1477" i="1"/>
  <c r="I1477" i="1" s="1"/>
  <c r="J1477" i="1"/>
  <c r="G1479" i="1"/>
  <c r="I1479" i="1" s="1"/>
  <c r="J1479" i="1"/>
  <c r="H1482" i="1"/>
  <c r="G1482" i="1"/>
  <c r="H1486" i="1"/>
  <c r="G1486" i="1"/>
  <c r="H1490" i="1"/>
  <c r="G1490" i="1"/>
  <c r="H1499" i="1"/>
  <c r="G1499" i="1"/>
  <c r="H1515" i="1"/>
  <c r="G1515" i="1"/>
  <c r="H1523" i="1"/>
  <c r="G1523" i="1"/>
  <c r="H1527" i="1"/>
  <c r="G1527" i="1"/>
  <c r="H1543" i="1"/>
  <c r="G1543" i="1"/>
  <c r="H1555" i="1"/>
  <c r="G1555" i="1"/>
  <c r="H1567" i="1"/>
  <c r="G1567" i="1"/>
  <c r="E82" i="4"/>
  <c r="D78" i="1" s="1"/>
  <c r="E106" i="4"/>
  <c r="D102" i="1" s="1"/>
  <c r="D346" i="1"/>
  <c r="F396" i="4"/>
  <c r="C391" i="1"/>
  <c r="F473" i="4"/>
  <c r="D472" i="4"/>
  <c r="C467" i="1"/>
  <c r="F568" i="4"/>
  <c r="D567" i="4"/>
  <c r="C562" i="1"/>
  <c r="F571" i="4"/>
  <c r="C565" i="1"/>
  <c r="F593" i="4"/>
  <c r="C587" i="1"/>
  <c r="G307" i="9"/>
  <c r="F177" i="5"/>
  <c r="D176" i="5"/>
  <c r="C1154" i="1"/>
  <c r="F180" i="5"/>
  <c r="C1157" i="1"/>
  <c r="E238" i="5"/>
  <c r="D1216" i="1"/>
  <c r="F90" i="6"/>
  <c r="D89" i="6"/>
  <c r="C1384" i="1"/>
  <c r="F99" i="6"/>
  <c r="C1393" i="1"/>
  <c r="G1449" i="1"/>
  <c r="I1449" i="1" s="1"/>
  <c r="J1449" i="1"/>
  <c r="H1507" i="1"/>
  <c r="G1507" i="1"/>
  <c r="H1547" i="1"/>
  <c r="G1547" i="1"/>
  <c r="D294" i="1"/>
  <c r="F339" i="4"/>
  <c r="C334" i="1"/>
  <c r="F369" i="4"/>
  <c r="C364" i="1"/>
  <c r="F422" i="4"/>
  <c r="G198" i="9"/>
  <c r="E198" i="9" s="1"/>
  <c r="B198" i="9" s="1"/>
  <c r="D421" i="4"/>
  <c r="C416" i="1"/>
  <c r="F259" i="5"/>
  <c r="D258" i="5"/>
  <c r="C1236" i="1"/>
  <c r="F5" i="6"/>
  <c r="H24" i="3"/>
  <c r="C1299" i="1"/>
  <c r="D108" i="1"/>
  <c r="D148" i="1"/>
  <c r="G1463" i="1"/>
  <c r="I1463" i="1" s="1"/>
  <c r="G1465" i="1"/>
  <c r="I1465" i="1" s="1"/>
  <c r="G1467" i="1"/>
  <c r="I1467" i="1" s="1"/>
  <c r="G1469" i="1"/>
  <c r="G1472" i="1"/>
  <c r="I1472" i="1" s="1"/>
  <c r="J1472" i="1"/>
  <c r="G1474" i="1"/>
  <c r="I1474" i="1" s="1"/>
  <c r="J1474" i="1"/>
  <c r="G1495" i="1"/>
  <c r="H1511" i="1"/>
  <c r="G1511" i="1"/>
  <c r="H1519" i="1"/>
  <c r="G1519" i="1"/>
  <c r="H1539" i="1"/>
  <c r="G1539" i="1"/>
  <c r="H1551" i="1"/>
  <c r="G1551" i="1"/>
  <c r="H1579" i="1"/>
  <c r="G1579" i="1"/>
  <c r="F51" i="4"/>
  <c r="D50" i="4"/>
  <c r="D6" i="4" s="1"/>
  <c r="D163" i="4"/>
  <c r="E459" i="4"/>
  <c r="D453" i="1" s="1"/>
  <c r="D460" i="1"/>
  <c r="F555" i="4"/>
  <c r="C549" i="1"/>
  <c r="D990" i="1"/>
  <c r="F43" i="6"/>
  <c r="C1337" i="1"/>
  <c r="F66" i="6"/>
  <c r="C1360" i="1"/>
  <c r="D49" i="8"/>
  <c r="C1525" i="1"/>
  <c r="B255" i="9"/>
  <c r="D644" i="4"/>
  <c r="F417" i="4"/>
  <c r="E421" i="4"/>
  <c r="F78" i="5"/>
  <c r="H307" i="9"/>
  <c r="E176" i="5"/>
  <c r="D35" i="6"/>
  <c r="C1300" i="1"/>
  <c r="C1412" i="1"/>
  <c r="C1493" i="1"/>
  <c r="G1502" i="1"/>
  <c r="G1506" i="1"/>
  <c r="G1510" i="1"/>
  <c r="G1514" i="1"/>
  <c r="G1522" i="1"/>
  <c r="G1526" i="1"/>
  <c r="G1530" i="1"/>
  <c r="G1534" i="1"/>
  <c r="G1538" i="1"/>
  <c r="G1542" i="1"/>
  <c r="G1546" i="1"/>
  <c r="G1550" i="1"/>
  <c r="G1554" i="1"/>
  <c r="G1558" i="1"/>
  <c r="G1562" i="1"/>
  <c r="G1566" i="1"/>
  <c r="G1570" i="1"/>
  <c r="G1574" i="1"/>
  <c r="G1578" i="1"/>
  <c r="D133" i="4"/>
  <c r="E224" i="4"/>
  <c r="D220" i="1" s="1"/>
  <c r="E311" i="4"/>
  <c r="D306" i="1" s="1"/>
  <c r="D580" i="4"/>
  <c r="E593" i="4"/>
  <c r="E643" i="4"/>
  <c r="D637" i="1" s="1"/>
  <c r="H290" i="9"/>
  <c r="E290" i="9" s="1"/>
  <c r="B290" i="9" s="1"/>
  <c r="E146" i="5"/>
  <c r="E5" i="6"/>
  <c r="D114" i="6"/>
  <c r="F115" i="6"/>
  <c r="G211" i="9"/>
  <c r="E211" i="9" s="1"/>
  <c r="B211" i="9" s="1"/>
  <c r="E26" i="9"/>
  <c r="B26" i="9" s="1"/>
  <c r="B31" i="9"/>
  <c r="E42" i="9"/>
  <c r="B42" i="9" s="1"/>
  <c r="B55" i="9"/>
  <c r="E74" i="9"/>
  <c r="B74" i="9" s="1"/>
  <c r="B87" i="9"/>
  <c r="B111" i="9"/>
  <c r="B127" i="9"/>
  <c r="E143" i="9"/>
  <c r="B143" i="9" s="1"/>
  <c r="G173" i="9"/>
  <c r="E173" i="9" s="1"/>
  <c r="B173" i="9" s="1"/>
  <c r="G181" i="9"/>
  <c r="E181" i="9" s="1"/>
  <c r="B181" i="9" s="1"/>
  <c r="D1360" i="1"/>
  <c r="D1384" i="1"/>
  <c r="D1409" i="1"/>
  <c r="D1437" i="1"/>
  <c r="D224" i="4"/>
  <c r="F264" i="4"/>
  <c r="D311" i="4"/>
  <c r="D344" i="4"/>
  <c r="E363" i="4"/>
  <c r="D358" i="1" s="1"/>
  <c r="D643" i="4"/>
  <c r="F416" i="4"/>
  <c r="F485" i="4"/>
  <c r="D484" i="4"/>
  <c r="D529" i="4"/>
  <c r="H289" i="9"/>
  <c r="E87" i="5"/>
  <c r="D1065" i="1" s="1"/>
  <c r="F119" i="5"/>
  <c r="D118" i="5"/>
  <c r="F239" i="5"/>
  <c r="E25" i="9"/>
  <c r="B25" i="9" s="1"/>
  <c r="B36" i="9"/>
  <c r="E41" i="9"/>
  <c r="B41" i="9" s="1"/>
  <c r="B64" i="9"/>
  <c r="E73" i="9"/>
  <c r="B73" i="9" s="1"/>
  <c r="B96" i="9"/>
  <c r="E157" i="9"/>
  <c r="B157" i="9" s="1"/>
  <c r="B160" i="9"/>
  <c r="G190" i="9"/>
  <c r="E190" i="9" s="1"/>
  <c r="B190" i="9" s="1"/>
  <c r="G196" i="9"/>
  <c r="E196" i="9" s="1"/>
  <c r="B196" i="9" s="1"/>
  <c r="B222" i="9"/>
  <c r="B225" i="9"/>
  <c r="B238" i="9"/>
  <c r="B241" i="9"/>
  <c r="B254" i="9"/>
  <c r="B257" i="9"/>
  <c r="G289" i="9"/>
  <c r="E289" i="9" s="1"/>
  <c r="B289" i="9" s="1"/>
  <c r="B294" i="9"/>
  <c r="B110" i="9"/>
  <c r="B126" i="9"/>
  <c r="B142" i="9"/>
  <c r="G195" i="9"/>
  <c r="E195" i="9" s="1"/>
  <c r="B195" i="9" s="1"/>
  <c r="G204" i="9"/>
  <c r="E204" i="9" s="1"/>
  <c r="B204" i="9" s="1"/>
  <c r="G206" i="9"/>
  <c r="E206" i="9" s="1"/>
  <c r="B206" i="9" s="1"/>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7" i="9"/>
  <c r="E207" i="9" s="1"/>
  <c r="B207" i="9" s="1"/>
  <c r="G202" i="9"/>
  <c r="E202" i="9" s="1"/>
  <c r="B202" i="9" s="1"/>
  <c r="G199" i="9"/>
  <c r="E199" i="9" s="1"/>
  <c r="B199" i="9" s="1"/>
  <c r="G194" i="9"/>
  <c r="E194" i="9" s="1"/>
  <c r="B194" i="9" s="1"/>
  <c r="G191" i="9"/>
  <c r="E191" i="9" s="1"/>
  <c r="B191" i="9" s="1"/>
  <c r="G182" i="9"/>
  <c r="E182" i="9" s="1"/>
  <c r="B182" i="9" s="1"/>
  <c r="G178" i="9"/>
  <c r="E178" i="9" s="1"/>
  <c r="B178" i="9" s="1"/>
  <c r="G174" i="9"/>
  <c r="E174" i="9" s="1"/>
  <c r="B174" i="9" s="1"/>
  <c r="G170" i="9"/>
  <c r="E170" i="9" s="1"/>
  <c r="B170" i="9" s="1"/>
  <c r="H166" i="9"/>
  <c r="H165" i="9"/>
  <c r="G208" i="9"/>
  <c r="E208" i="9" s="1"/>
  <c r="B208" i="9" s="1"/>
  <c r="G200" i="9"/>
  <c r="E200" i="9" s="1"/>
  <c r="B200" i="9" s="1"/>
  <c r="L192" i="9"/>
  <c r="F192" i="9" s="1"/>
  <c r="G189" i="9"/>
  <c r="E189" i="9" s="1"/>
  <c r="B189" i="9" s="1"/>
  <c r="G186" i="9"/>
  <c r="E186" i="9" s="1"/>
  <c r="B186"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I10" i="9"/>
  <c r="B112" i="9"/>
  <c r="B119" i="9"/>
  <c r="B128" i="9"/>
  <c r="B135" i="9"/>
  <c r="E158" i="9"/>
  <c r="B158" i="9" s="1"/>
  <c r="G168" i="9"/>
  <c r="E168" i="9" s="1"/>
  <c r="B168" i="9" s="1"/>
  <c r="G172" i="9"/>
  <c r="E172" i="9" s="1"/>
  <c r="B172" i="9" s="1"/>
  <c r="G176" i="9"/>
  <c r="E176" i="9" s="1"/>
  <c r="B176" i="9" s="1"/>
  <c r="G180" i="9"/>
  <c r="E180" i="9" s="1"/>
  <c r="B180" i="9" s="1"/>
  <c r="G184" i="9"/>
  <c r="E184" i="9" s="1"/>
  <c r="B184" i="9" s="1"/>
  <c r="B227" i="9"/>
  <c r="B243" i="9"/>
  <c r="B259" i="9"/>
  <c r="G280" i="9"/>
  <c r="E280" i="9" s="1"/>
  <c r="B280" i="9" s="1"/>
  <c r="E146" i="9"/>
  <c r="B146" i="9" s="1"/>
  <c r="E154" i="9"/>
  <c r="B154" i="9" s="1"/>
  <c r="F216" i="9"/>
  <c r="B216" i="9" s="1"/>
  <c r="F224" i="9"/>
  <c r="B224" i="9" s="1"/>
  <c r="F232" i="9"/>
  <c r="B232" i="9" s="1"/>
  <c r="F240" i="9"/>
  <c r="B240" i="9" s="1"/>
  <c r="F248" i="9"/>
  <c r="B248" i="9" s="1"/>
  <c r="F256" i="9"/>
  <c r="B256" i="9" s="1"/>
  <c r="E106" i="9"/>
  <c r="B106" i="9" s="1"/>
  <c r="E114" i="9"/>
  <c r="B114" i="9" s="1"/>
  <c r="E122" i="9"/>
  <c r="B122" i="9" s="1"/>
  <c r="E130" i="9"/>
  <c r="B130" i="9" s="1"/>
  <c r="E138" i="9"/>
  <c r="B138" i="9" s="1"/>
  <c r="B221" i="9"/>
  <c r="B229" i="9"/>
  <c r="B237" i="9"/>
  <c r="B245" i="9"/>
  <c r="B253" i="9"/>
  <c r="B261" i="9"/>
  <c r="B269" i="9"/>
  <c r="E298" i="9"/>
  <c r="B298" i="9" s="1"/>
  <c r="F215" i="9"/>
  <c r="B215" i="9" s="1"/>
  <c r="F223" i="9"/>
  <c r="B223" i="9" s="1"/>
  <c r="F231" i="9"/>
  <c r="B231" i="9" s="1"/>
  <c r="F239" i="9"/>
  <c r="B239" i="9" s="1"/>
  <c r="F247" i="9"/>
  <c r="B247" i="9" s="1"/>
  <c r="F255" i="9"/>
  <c r="F263" i="9"/>
  <c r="B263" i="9" s="1"/>
  <c r="F271" i="9"/>
  <c r="B271" i="9" s="1"/>
  <c r="H1438" i="1" l="1"/>
  <c r="G1438" i="1"/>
  <c r="G1576" i="1"/>
  <c r="G1227" i="1"/>
  <c r="D141" i="6"/>
  <c r="E7" i="5"/>
  <c r="D42" i="8"/>
  <c r="C1517" i="1" s="1"/>
  <c r="H165" i="1"/>
  <c r="G249" i="1"/>
  <c r="H249" i="1"/>
  <c r="B192" i="9"/>
  <c r="F124" i="4"/>
  <c r="E6" i="4"/>
  <c r="F6" i="4" s="1"/>
  <c r="H412" i="1"/>
  <c r="G412" i="1"/>
  <c r="H28" i="3"/>
  <c r="C1435" i="1"/>
  <c r="H16" i="3"/>
  <c r="C2" i="1"/>
  <c r="H23" i="3"/>
  <c r="C1214" i="1"/>
  <c r="G1065" i="1"/>
  <c r="H1065" i="1"/>
  <c r="F643" i="4"/>
  <c r="C637" i="1"/>
  <c r="F114" i="6"/>
  <c r="H27" i="3"/>
  <c r="C1408" i="1"/>
  <c r="H1360" i="1"/>
  <c r="G1360" i="1"/>
  <c r="F258" i="5"/>
  <c r="C1235" i="1"/>
  <c r="H334" i="1"/>
  <c r="G334" i="1"/>
  <c r="E237" i="5"/>
  <c r="F237" i="5" s="1"/>
  <c r="D1215" i="1"/>
  <c r="G1215" i="1" s="1"/>
  <c r="I1447" i="1"/>
  <c r="H1113" i="1"/>
  <c r="G1113" i="1"/>
  <c r="F484" i="4"/>
  <c r="C478" i="1"/>
  <c r="F224" i="4"/>
  <c r="C220" i="1"/>
  <c r="D1299" i="1"/>
  <c r="E141" i="6"/>
  <c r="I24" i="3"/>
  <c r="D587" i="1"/>
  <c r="E528" i="4"/>
  <c r="F133" i="4"/>
  <c r="C129" i="1"/>
  <c r="G1493" i="1"/>
  <c r="H1493" i="1"/>
  <c r="D1153" i="1"/>
  <c r="H19" i="9"/>
  <c r="E19" i="9" s="1"/>
  <c r="B19" i="9" s="1"/>
  <c r="I22" i="3"/>
  <c r="E420" i="4"/>
  <c r="D415" i="1"/>
  <c r="D985" i="1"/>
  <c r="F7" i="5"/>
  <c r="I20" i="3"/>
  <c r="G453" i="1"/>
  <c r="H453" i="1"/>
  <c r="H108" i="1"/>
  <c r="G108" i="1"/>
  <c r="F89" i="6"/>
  <c r="C1383" i="1"/>
  <c r="H1157" i="1"/>
  <c r="G1157" i="1"/>
  <c r="H565" i="1"/>
  <c r="G565" i="1"/>
  <c r="H391" i="1"/>
  <c r="G391" i="1"/>
  <c r="G184" i="1"/>
  <c r="H184" i="1"/>
  <c r="D1056" i="1"/>
  <c r="E68" i="5"/>
  <c r="G1223" i="1"/>
  <c r="H1223" i="1"/>
  <c r="H1168" i="1"/>
  <c r="G1168" i="1"/>
  <c r="H1120" i="1"/>
  <c r="G1120" i="1"/>
  <c r="G509" i="1"/>
  <c r="H509" i="1"/>
  <c r="G351" i="1"/>
  <c r="H351" i="1"/>
  <c r="F82" i="4"/>
  <c r="C78" i="1"/>
  <c r="E151" i="4"/>
  <c r="I1451" i="1"/>
  <c r="D528" i="4"/>
  <c r="F529" i="4"/>
  <c r="C523" i="1"/>
  <c r="G1300" i="1"/>
  <c r="H1300" i="1"/>
  <c r="H990" i="1"/>
  <c r="G990" i="1"/>
  <c r="H460" i="1"/>
  <c r="G460" i="1"/>
  <c r="H148" i="1"/>
  <c r="G148" i="1"/>
  <c r="F176" i="5"/>
  <c r="D175" i="5"/>
  <c r="H22" i="3"/>
  <c r="C1153" i="1"/>
  <c r="F567" i="4"/>
  <c r="C561" i="1"/>
  <c r="G315" i="9"/>
  <c r="E315" i="9" s="1"/>
  <c r="H29" i="3"/>
  <c r="C1436" i="1"/>
  <c r="F134" i="5"/>
  <c r="C1112" i="1"/>
  <c r="F213" i="9"/>
  <c r="B213" i="9" s="1"/>
  <c r="F118" i="5"/>
  <c r="C1096" i="1"/>
  <c r="D68" i="5"/>
  <c r="F344" i="4"/>
  <c r="C339" i="1"/>
  <c r="D1124" i="1"/>
  <c r="F146" i="5"/>
  <c r="F580" i="4"/>
  <c r="C574" i="1"/>
  <c r="G1481" i="1"/>
  <c r="H1481" i="1"/>
  <c r="I34" i="3"/>
  <c r="G1525" i="1"/>
  <c r="H1525" i="1"/>
  <c r="G1337" i="1"/>
  <c r="H1337" i="1"/>
  <c r="G549" i="1"/>
  <c r="H549" i="1"/>
  <c r="F163" i="4"/>
  <c r="D151" i="4"/>
  <c r="C159" i="1"/>
  <c r="G317" i="9"/>
  <c r="E317" i="9" s="1"/>
  <c r="H416" i="1"/>
  <c r="G416" i="1"/>
  <c r="H364" i="1"/>
  <c r="G364" i="1"/>
  <c r="E298" i="4"/>
  <c r="G1393" i="1"/>
  <c r="H1393" i="1"/>
  <c r="E307" i="9"/>
  <c r="B307" i="9" s="1"/>
  <c r="H467" i="1"/>
  <c r="G467" i="1"/>
  <c r="H173" i="1"/>
  <c r="G173" i="1"/>
  <c r="G1057" i="1"/>
  <c r="H1057" i="1"/>
  <c r="F245" i="5"/>
  <c r="C1222" i="1"/>
  <c r="F238" i="5"/>
  <c r="G309" i="9"/>
  <c r="E309" i="9" s="1"/>
  <c r="B309" i="9" s="1"/>
  <c r="F190" i="5"/>
  <c r="C1167" i="1"/>
  <c r="C346" i="1"/>
  <c r="F351" i="4"/>
  <c r="D350" i="4"/>
  <c r="C192" i="1"/>
  <c r="F196" i="4"/>
  <c r="H120" i="1"/>
  <c r="G120" i="1"/>
  <c r="F363" i="4"/>
  <c r="H25" i="3"/>
  <c r="C1329" i="1"/>
  <c r="F35" i="6"/>
  <c r="G1384" i="1"/>
  <c r="H1384" i="1"/>
  <c r="H3" i="1"/>
  <c r="G3" i="1"/>
  <c r="G283" i="1"/>
  <c r="H283" i="1"/>
  <c r="C306" i="1"/>
  <c r="D298" i="4"/>
  <c r="F311" i="4"/>
  <c r="G1409" i="1"/>
  <c r="H1409" i="1"/>
  <c r="G1412" i="1"/>
  <c r="H1412" i="1"/>
  <c r="C638" i="1"/>
  <c r="F644" i="4"/>
  <c r="C1524" i="1"/>
  <c r="D43" i="8"/>
  <c r="G313" i="9" s="1"/>
  <c r="E313" i="9" s="1"/>
  <c r="B313" i="9" s="1"/>
  <c r="F50" i="4"/>
  <c r="C46" i="1"/>
  <c r="G1299" i="1"/>
  <c r="H1299" i="1"/>
  <c r="H1236" i="1"/>
  <c r="G1236" i="1"/>
  <c r="F421" i="4"/>
  <c r="D420" i="4"/>
  <c r="C415" i="1"/>
  <c r="H294" i="1"/>
  <c r="G294" i="1"/>
  <c r="H1216" i="1"/>
  <c r="G1216" i="1"/>
  <c r="G1154" i="1"/>
  <c r="H1154" i="1"/>
  <c r="H587" i="1"/>
  <c r="G587" i="1"/>
  <c r="G562" i="1"/>
  <c r="H562" i="1"/>
  <c r="F472" i="4"/>
  <c r="C466" i="1"/>
  <c r="E350" i="4"/>
  <c r="I1442" i="1"/>
  <c r="H40" i="1"/>
  <c r="G40" i="1"/>
  <c r="H331" i="1"/>
  <c r="G331" i="1"/>
  <c r="H1437" i="1"/>
  <c r="G1437" i="1"/>
  <c r="G1175" i="1"/>
  <c r="H1175" i="1"/>
  <c r="G496" i="1"/>
  <c r="H496" i="1"/>
  <c r="E21" i="9"/>
  <c r="F106" i="4"/>
  <c r="C102" i="1"/>
  <c r="G358" i="1"/>
  <c r="H358" i="1"/>
  <c r="H1215" i="1" l="1"/>
  <c r="I16" i="3"/>
  <c r="E412" i="4"/>
  <c r="D407" i="1" s="1"/>
  <c r="D2" i="1"/>
  <c r="H2" i="1" s="1"/>
  <c r="E316" i="9"/>
  <c r="B317" i="9"/>
  <c r="H574" i="1"/>
  <c r="G574" i="1"/>
  <c r="B21" i="9"/>
  <c r="E408" i="4"/>
  <c r="D403" i="1" s="1"/>
  <c r="D345" i="1"/>
  <c r="H1524" i="1"/>
  <c r="G1524" i="1"/>
  <c r="F298" i="4"/>
  <c r="C293" i="1"/>
  <c r="D407" i="4"/>
  <c r="D408" i="4"/>
  <c r="F350" i="4"/>
  <c r="C345" i="1"/>
  <c r="H159" i="1"/>
  <c r="G159" i="1"/>
  <c r="K1450" i="9"/>
  <c r="H561" i="1"/>
  <c r="G561" i="1"/>
  <c r="C1152" i="1"/>
  <c r="D636" i="4"/>
  <c r="F528" i="4"/>
  <c r="C522" i="1"/>
  <c r="H1056" i="1"/>
  <c r="G1056" i="1"/>
  <c r="E635" i="4"/>
  <c r="D629" i="1" s="1"/>
  <c r="D414" i="1"/>
  <c r="E175" i="5"/>
  <c r="D1152" i="1" s="1"/>
  <c r="D1435" i="1"/>
  <c r="G1435" i="1" s="1"/>
  <c r="I28" i="3"/>
  <c r="H478" i="1"/>
  <c r="G478" i="1"/>
  <c r="H637" i="1"/>
  <c r="G637" i="1"/>
  <c r="H339" i="1"/>
  <c r="G339" i="1"/>
  <c r="D1046" i="1"/>
  <c r="I21" i="3"/>
  <c r="H129" i="1"/>
  <c r="G129" i="1"/>
  <c r="G466" i="1"/>
  <c r="H466" i="1"/>
  <c r="H415" i="1"/>
  <c r="G415" i="1"/>
  <c r="H46" i="1"/>
  <c r="G46" i="1"/>
  <c r="G306" i="1"/>
  <c r="H306" i="1"/>
  <c r="G1329" i="1"/>
  <c r="H1329" i="1"/>
  <c r="D289" i="4"/>
  <c r="H17" i="3"/>
  <c r="F151" i="4"/>
  <c r="C147" i="1"/>
  <c r="G1517" i="1"/>
  <c r="H1517" i="1"/>
  <c r="F68" i="5"/>
  <c r="H21" i="3"/>
  <c r="C1046" i="1"/>
  <c r="D6" i="5"/>
  <c r="G1112" i="1"/>
  <c r="H1112" i="1"/>
  <c r="H1436" i="1"/>
  <c r="G1436" i="1"/>
  <c r="H1383" i="1"/>
  <c r="G1383" i="1"/>
  <c r="E6" i="5"/>
  <c r="E636" i="4"/>
  <c r="D630" i="1" s="1"/>
  <c r="D522" i="1"/>
  <c r="G1235" i="1"/>
  <c r="H1235" i="1"/>
  <c r="H1408" i="1"/>
  <c r="G1408" i="1"/>
  <c r="F141" i="6"/>
  <c r="I35" i="3"/>
  <c r="C1518" i="1"/>
  <c r="G312" i="9"/>
  <c r="E312" i="9" s="1"/>
  <c r="G192" i="1"/>
  <c r="H192" i="1"/>
  <c r="H1167" i="1"/>
  <c r="G1167" i="1"/>
  <c r="H1222" i="1"/>
  <c r="G1222" i="1"/>
  <c r="B315" i="9"/>
  <c r="E314" i="9"/>
  <c r="I10" i="3" s="1"/>
  <c r="H78" i="1"/>
  <c r="G78" i="1"/>
  <c r="G102" i="1"/>
  <c r="H102" i="1"/>
  <c r="D635" i="4"/>
  <c r="F420" i="4"/>
  <c r="C414" i="1"/>
  <c r="H638" i="1"/>
  <c r="G638" i="1"/>
  <c r="H346" i="1"/>
  <c r="G346" i="1"/>
  <c r="D293" i="1"/>
  <c r="E407" i="4"/>
  <c r="D402" i="1" s="1"/>
  <c r="G1124" i="1"/>
  <c r="H1124" i="1"/>
  <c r="H1096" i="1"/>
  <c r="G1096" i="1"/>
  <c r="G1153" i="1"/>
  <c r="H1153" i="1"/>
  <c r="H523" i="1"/>
  <c r="G523" i="1"/>
  <c r="E289" i="4"/>
  <c r="D147" i="1"/>
  <c r="I17" i="3"/>
  <c r="H985" i="1"/>
  <c r="G985" i="1"/>
  <c r="H220" i="1"/>
  <c r="G220" i="1"/>
  <c r="D1214" i="1"/>
  <c r="H1214" i="1" s="1"/>
  <c r="I23" i="3"/>
  <c r="D412" i="4"/>
  <c r="H11" i="3"/>
  <c r="G2" i="1" l="1"/>
  <c r="E639" i="4"/>
  <c r="D633" i="1" s="1"/>
  <c r="E413" i="4"/>
  <c r="D285" i="1"/>
  <c r="E291" i="4"/>
  <c r="D287" i="1" s="1"/>
  <c r="E290" i="4"/>
  <c r="D286" i="1" s="1"/>
  <c r="H147" i="1"/>
  <c r="G147" i="1"/>
  <c r="G293" i="1"/>
  <c r="H293" i="1"/>
  <c r="D639" i="4"/>
  <c r="F412" i="4"/>
  <c r="C407" i="1"/>
  <c r="C629" i="1"/>
  <c r="F635" i="4"/>
  <c r="H9" i="3"/>
  <c r="H1152" i="1"/>
  <c r="G1152" i="1"/>
  <c r="E311" i="9"/>
  <c r="I11" i="3" s="1"/>
  <c r="B312" i="9"/>
  <c r="G278" i="9"/>
  <c r="G284" i="9"/>
  <c r="E284" i="9" s="1"/>
  <c r="B284" i="9" s="1"/>
  <c r="F6" i="5"/>
  <c r="C984" i="1"/>
  <c r="H1435" i="1"/>
  <c r="G522" i="1"/>
  <c r="H522" i="1"/>
  <c r="F175" i="5"/>
  <c r="C403" i="1"/>
  <c r="F408" i="4"/>
  <c r="C630" i="1"/>
  <c r="F636" i="4"/>
  <c r="H345" i="1"/>
  <c r="G345" i="1"/>
  <c r="G1214" i="1"/>
  <c r="N3" i="9"/>
  <c r="H414" i="1"/>
  <c r="G414" i="1"/>
  <c r="H1518" i="1"/>
  <c r="G1518" i="1"/>
  <c r="H278" i="9"/>
  <c r="D984" i="1"/>
  <c r="H1046" i="1"/>
  <c r="G1046" i="1"/>
  <c r="D413" i="4"/>
  <c r="F289" i="4"/>
  <c r="C285" i="1"/>
  <c r="D291" i="4"/>
  <c r="D290" i="4"/>
  <c r="F407" i="4"/>
  <c r="C402" i="1"/>
  <c r="E278" i="9" l="1"/>
  <c r="B278" i="9" s="1"/>
  <c r="H285" i="1"/>
  <c r="G285" i="1"/>
  <c r="G630" i="1"/>
  <c r="H630" i="1"/>
  <c r="C286" i="1"/>
  <c r="F290" i="4"/>
  <c r="D640" i="4"/>
  <c r="D415" i="4"/>
  <c r="F413" i="4"/>
  <c r="C408" i="1"/>
  <c r="H8" i="3"/>
  <c r="H984" i="1"/>
  <c r="G984" i="1"/>
  <c r="I9" i="3"/>
  <c r="K3" i="9"/>
  <c r="G407" i="1"/>
  <c r="H407" i="1"/>
  <c r="F291" i="4"/>
  <c r="C287" i="1"/>
  <c r="G403" i="1"/>
  <c r="H403" i="1"/>
  <c r="D414" i="4"/>
  <c r="G402" i="1"/>
  <c r="H402" i="1"/>
  <c r="H629" i="1"/>
  <c r="G629" i="1"/>
  <c r="D641" i="4"/>
  <c r="C633" i="1"/>
  <c r="F639" i="4"/>
  <c r="E640" i="4"/>
  <c r="E415" i="4"/>
  <c r="D410" i="1" s="1"/>
  <c r="D408" i="1"/>
  <c r="E414" i="4"/>
  <c r="D409" i="1" s="1"/>
  <c r="E277" i="9" l="1"/>
  <c r="I8" i="3" s="1"/>
  <c r="H633" i="1"/>
  <c r="G633" i="1"/>
  <c r="G408" i="1"/>
  <c r="H408" i="1"/>
  <c r="F641" i="4"/>
  <c r="C635" i="1"/>
  <c r="H287" i="1"/>
  <c r="G287" i="1"/>
  <c r="D634" i="1"/>
  <c r="E642" i="4"/>
  <c r="E641" i="4"/>
  <c r="C409" i="1"/>
  <c r="F414" i="4"/>
  <c r="F415" i="4"/>
  <c r="C410" i="1"/>
  <c r="G286" i="1"/>
  <c r="H286" i="1"/>
  <c r="M3" i="9"/>
  <c r="F640" i="4"/>
  <c r="C634" i="1"/>
  <c r="D642" i="4"/>
  <c r="G410" i="1" l="1"/>
  <c r="H410" i="1"/>
  <c r="E645" i="4"/>
  <c r="D635" i="1"/>
  <c r="G635" i="1" s="1"/>
  <c r="F642" i="4"/>
  <c r="D646" i="4"/>
  <c r="C636" i="1"/>
  <c r="D645" i="4"/>
  <c r="E646" i="4"/>
  <c r="D636" i="1"/>
  <c r="G634" i="1"/>
  <c r="H634" i="1"/>
  <c r="H409" i="1"/>
  <c r="G409" i="1"/>
  <c r="G636" i="1" l="1"/>
  <c r="H636" i="1"/>
  <c r="D639" i="1"/>
  <c r="I18" i="3"/>
  <c r="F645" i="4"/>
  <c r="H18" i="3"/>
  <c r="C639" i="1"/>
  <c r="G276" i="9"/>
  <c r="E276" i="9" s="1"/>
  <c r="B276" i="9" s="1"/>
  <c r="H635" i="1"/>
  <c r="F646" i="4"/>
  <c r="H19" i="3"/>
  <c r="C640" i="1"/>
  <c r="D640" i="1"/>
  <c r="I19" i="3"/>
  <c r="H639" i="1" l="1"/>
  <c r="G639" i="1"/>
  <c r="H7" i="3"/>
  <c r="G640" i="1"/>
  <c r="H640" i="1"/>
  <c r="J3" i="9" l="1"/>
  <c r="G274" i="9" l="1"/>
  <c r="H18" i="9"/>
  <c r="M272" i="9"/>
  <c r="H274" i="9"/>
  <c r="L272" i="9"/>
  <c r="G18" i="9"/>
  <c r="E18" i="9" s="1"/>
  <c r="B18" i="9" s="1"/>
  <c r="G16" i="9"/>
  <c r="I12" i="9"/>
  <c r="K10" i="9"/>
  <c r="J7" i="9"/>
  <c r="J10" i="9"/>
  <c r="I7" i="9"/>
  <c r="K5" i="9"/>
  <c r="G17" i="9"/>
  <c r="L15" i="9"/>
  <c r="J11" i="9"/>
  <c r="I8" i="9"/>
  <c r="K6" i="9"/>
  <c r="K9" i="9"/>
  <c r="H15" i="9"/>
  <c r="J6" i="9"/>
  <c r="I11" i="9"/>
  <c r="I5" i="9"/>
  <c r="K11" i="9"/>
  <c r="L16" i="9"/>
  <c r="I6" i="9"/>
  <c r="K12" i="9"/>
  <c r="G15" i="9"/>
  <c r="I9" i="9"/>
  <c r="M15" i="9"/>
  <c r="I17" i="9"/>
  <c r="J17" i="9"/>
  <c r="K7" i="9"/>
  <c r="J12" i="9"/>
  <c r="H17" i="9"/>
  <c r="I13" i="9"/>
  <c r="K8" i="9"/>
  <c r="K13" i="9"/>
  <c r="H16" i="9"/>
  <c r="J8" i="9"/>
  <c r="J13" i="9"/>
  <c r="J9" i="9"/>
  <c r="M16" i="9"/>
  <c r="J5" i="9"/>
  <c r="E15" i="9" l="1"/>
  <c r="F272" i="9"/>
  <c r="B272" i="9" s="1"/>
  <c r="E9" i="9"/>
  <c r="B9" i="9" s="1"/>
  <c r="E13" i="9"/>
  <c r="B13" i="9" s="1"/>
  <c r="E7" i="9"/>
  <c r="B7" i="9" s="1"/>
  <c r="E12" i="9"/>
  <c r="B12" i="9" s="1"/>
  <c r="F15" i="9"/>
  <c r="E5" i="9"/>
  <c r="E10" i="9"/>
  <c r="B10" i="9" s="1"/>
  <c r="E16" i="9"/>
  <c r="E6" i="9"/>
  <c r="B6" i="9" s="1"/>
  <c r="E11" i="9"/>
  <c r="B11" i="9" s="1"/>
  <c r="E17" i="9"/>
  <c r="B17" i="9" s="1"/>
  <c r="F16" i="9"/>
  <c r="E8" i="9"/>
  <c r="B8" i="9" s="1"/>
  <c r="F20" i="9"/>
  <c r="E274" i="9"/>
  <c r="B15" i="9" l="1"/>
  <c r="F14" i="9"/>
  <c r="B16" i="9"/>
  <c r="F3" i="9"/>
  <c r="B274" i="9"/>
  <c r="E20" i="9"/>
  <c r="I7" i="3" s="1"/>
  <c r="E14" i="9"/>
  <c r="E4" i="9"/>
  <c r="B5" i="9"/>
  <c r="E3" i="9" l="1"/>
</calcChain>
</file>

<file path=xl/sharedStrings.xml><?xml version="1.0" encoding="utf-8"?>
<sst xmlns="http://schemas.openxmlformats.org/spreadsheetml/2006/main" count="4375" uniqueCount="3421">
  <si>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</si>
  <si>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</si>
  <si>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</si>
  <si>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</si>
  <si>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</si>
  <si>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</si>
  <si>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</si>
  <si>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</si>
  <si>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</si>
  <si>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</si>
  <si>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</si>
  <si>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</si>
  <si>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</si>
  <si>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</si>
  <si>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</si>
  <si>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</si>
  <si>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</si>
  <si>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</si>
  <si>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</si>
  <si>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</si>
  <si>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</si>
  <si>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</si>
  <si>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</si>
  <si>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</si>
  <si>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</si>
  <si>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</si>
  <si>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</si>
  <si>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</si>
  <si>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</si>
  <si>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</si>
  <si>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</si>
  <si>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PRIVLAKA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</si>
  <si>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</si>
  <si>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</si>
  <si>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</si>
  <si>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</si>
  <si>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</si>
  <si>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</si>
  <si>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</si>
  <si>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</si>
  <si>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</si>
  <si>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</si>
  <si>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</si>
  <si>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</si>
  <si>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</si>
  <si>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</si>
  <si>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</si>
  <si>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</si>
  <si>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</si>
  <si>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12956 - O.Š.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</si>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</sst>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5"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7" xfId="0" applyNumberFormat="1" applyFont="1" applyFill="1" applyBorder="1" applyAlignment="1">
      <alignment horizontal="left" vertical="center"/>
    </xf>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3">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965075.03</v>
      </c>
      <c r="D2" s="6">
        <f>'PR-RAS'!E6</f>
        <v>1210065.46</v>
      </c>
      <c r="E2" s="6">
        <v>0</v>
      </c>
      <c r="F2" s="6">
        <v>0</v>
      </c>
      <c r="G2" s="7">
        <f t="shared" ref="G2:G264" si="0">(B2/1000)*(C2*1+D2*2)</f>
        <v>3385.20595</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780235.67</v>
      </c>
      <c r="D46" s="1">
        <f>'PR-RAS'!E50</f>
        <v>1055460.3899999999</v>
      </c>
      <c r="E46" s="1">
        <v>0</v>
      </c>
      <c r="F46" s="1">
        <v>0</v>
      </c>
      <c r="G46" s="2">
        <f t="shared" si="0"/>
        <v>130102.04024999998</v>
      </c>
      <c r="H46" s="2">
        <f t="shared" si="1"/>
        <v>0.719999999855645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1592.67</v>
      </c>
      <c r="D55" s="1">
        <f>'PR-RAS'!E59</f>
        <v>0</v>
      </c>
      <c r="E55" s="1">
        <v>0</v>
      </c>
      <c r="F55" s="1">
        <v>0</v>
      </c>
      <c r="G55" s="2">
        <f t="shared" si="0"/>
        <v>86.004180000000005</v>
      </c>
      <c r="H55" s="2">
        <f t="shared" si="1"/>
        <v>0.32999999999992724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1592.67</v>
      </c>
      <c r="D56" s="1">
        <f>'PR-RAS'!E60</f>
        <v>0</v>
      </c>
      <c r="E56" s="1">
        <v>0</v>
      </c>
      <c r="F56" s="1">
        <v>0</v>
      </c>
      <c r="G56" s="2">
        <f t="shared" si="0"/>
        <v>87.596850000000003</v>
      </c>
      <c r="H56" s="2">
        <f t="shared" si="1"/>
        <v>0.32999999999992724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754083.4</v>
      </c>
      <c r="D64" s="1">
        <f>'PR-RAS'!E68</f>
        <v>1005711.26</v>
      </c>
      <c r="E64" s="1">
        <v>0</v>
      </c>
      <c r="F64" s="1">
        <v>0</v>
      </c>
      <c r="G64" s="2">
        <f t="shared" si="0"/>
        <v>174226.87296000001</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738077.3</v>
      </c>
      <c r="D65" s="1">
        <f>'PR-RAS'!E69</f>
        <v>980636.43</v>
      </c>
      <c r="E65" s="1">
        <v>0</v>
      </c>
      <c r="F65" s="1">
        <v>0</v>
      </c>
      <c r="G65" s="2">
        <f t="shared" si="0"/>
        <v>172758.41024000003</v>
      </c>
      <c r="H65" s="2">
        <f t="shared" si="1"/>
        <v>0.73000000009778887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16006.1</v>
      </c>
      <c r="D66" s="1">
        <f>'PR-RAS'!E70</f>
        <v>25074.83</v>
      </c>
      <c r="E66" s="1">
        <v>0</v>
      </c>
      <c r="F66" s="1">
        <v>0</v>
      </c>
      <c r="G66" s="2">
        <f t="shared" si="0"/>
        <v>4300.1244000000006</v>
      </c>
      <c r="H66" s="2">
        <f t="shared" si="1"/>
        <v>0.26999999999861757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24559.599999999999</v>
      </c>
      <c r="D73" s="1">
        <f>'PR-RAS'!E77</f>
        <v>49749.13</v>
      </c>
      <c r="E73" s="1">
        <v>0</v>
      </c>
      <c r="F73" s="1">
        <v>0</v>
      </c>
      <c r="G73" s="2">
        <f t="shared" si="0"/>
        <v>8932.1659199999976</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7996.12</v>
      </c>
      <c r="D74" s="1">
        <f>'PR-RAS'!E78</f>
        <v>10286.49</v>
      </c>
      <c r="E74" s="1">
        <v>0</v>
      </c>
      <c r="F74" s="1">
        <v>0</v>
      </c>
      <c r="G74" s="2">
        <f t="shared" si="0"/>
        <v>2085.5442999999996</v>
      </c>
      <c r="H74" s="2">
        <f t="shared" si="1"/>
        <v>0.60999999999967258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16563.48</v>
      </c>
      <c r="D76" s="1">
        <f>'PR-RAS'!E80</f>
        <v>39462.639999999999</v>
      </c>
      <c r="E76" s="1">
        <v>0</v>
      </c>
      <c r="F76" s="1">
        <v>0</v>
      </c>
      <c r="G76" s="2">
        <f t="shared" si="0"/>
        <v>7161.6569999999992</v>
      </c>
      <c r="H76" s="2">
        <f t="shared" si="1"/>
        <v>0.84000000000014552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48232.22</v>
      </c>
      <c r="D102" s="1">
        <f>'PR-RAS'!E106</f>
        <v>12740.07</v>
      </c>
      <c r="E102" s="1">
        <v>0</v>
      </c>
      <c r="F102" s="1">
        <v>0</v>
      </c>
      <c r="G102" s="2">
        <f t="shared" si="0"/>
        <v>7444.9483600000003</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48232.22</v>
      </c>
      <c r="D108" s="1">
        <f>'PR-RAS'!E112</f>
        <v>12740.07</v>
      </c>
      <c r="E108" s="1">
        <v>0</v>
      </c>
      <c r="F108" s="1">
        <v>0</v>
      </c>
      <c r="G108" s="2">
        <f t="shared" si="0"/>
        <v>7887.2225200000003</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48232.22</v>
      </c>
      <c r="D113" s="1">
        <f>'PR-RAS'!E117</f>
        <v>12740.07</v>
      </c>
      <c r="E113" s="1">
        <v>0</v>
      </c>
      <c r="F113" s="1">
        <v>0</v>
      </c>
      <c r="G113" s="2">
        <f t="shared" si="0"/>
        <v>8255.7843200000007</v>
      </c>
      <c r="H113" s="2">
        <f t="shared" si="1"/>
        <v>0.29000000000087311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10070.51</v>
      </c>
      <c r="D120" s="1">
        <f>'PR-RAS'!E124</f>
        <v>13201.33</v>
      </c>
      <c r="E120" s="1">
        <v>0</v>
      </c>
      <c r="F120" s="1">
        <v>0</v>
      </c>
      <c r="G120" s="2">
        <f t="shared" si="0"/>
        <v>4340.3072299999994</v>
      </c>
      <c r="H120" s="2">
        <f t="shared" si="1"/>
        <v>0.81999999999970896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10070.51</v>
      </c>
      <c r="D121" s="1">
        <f>'PR-RAS'!E125</f>
        <v>12527.72</v>
      </c>
      <c r="E121" s="1">
        <v>0</v>
      </c>
      <c r="F121" s="1">
        <v>0</v>
      </c>
      <c r="G121" s="2">
        <f t="shared" si="0"/>
        <v>4215.1139999999996</v>
      </c>
      <c r="H121" s="2">
        <f t="shared" si="1"/>
        <v>0.77000000000043656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912.64</v>
      </c>
      <c r="D122" s="1">
        <f>'PR-RAS'!E126</f>
        <v>0</v>
      </c>
      <c r="E122" s="1">
        <v>0</v>
      </c>
      <c r="F122" s="1">
        <v>0</v>
      </c>
      <c r="G122" s="2">
        <f t="shared" si="0"/>
        <v>110.42944</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9157.8700000000008</v>
      </c>
      <c r="D123" s="1">
        <f>'PR-RAS'!E127</f>
        <v>12527.72</v>
      </c>
      <c r="E123" s="1">
        <v>0</v>
      </c>
      <c r="F123" s="1">
        <v>0</v>
      </c>
      <c r="G123" s="2">
        <f t="shared" si="0"/>
        <v>4174.0238199999994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673.61</v>
      </c>
      <c r="E124" s="1">
        <v>0</v>
      </c>
      <c r="F124" s="1">
        <v>0</v>
      </c>
      <c r="G124" s="2">
        <f t="shared" si="0"/>
        <v>165.70805999999999</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673.61</v>
      </c>
      <c r="E125" s="1">
        <v>0</v>
      </c>
      <c r="F125" s="1">
        <v>0</v>
      </c>
      <c r="G125" s="2">
        <f t="shared" si="0"/>
        <v>167.05528000000001</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126535.02</v>
      </c>
      <c r="D129" s="1">
        <f>'PR-RAS'!E133</f>
        <v>128663.67</v>
      </c>
      <c r="E129" s="1">
        <v>0</v>
      </c>
      <c r="F129" s="1">
        <v>0</v>
      </c>
      <c r="G129" s="2">
        <f t="shared" si="0"/>
        <v>49134.382079999996</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126535.02</v>
      </c>
      <c r="D130" s="1">
        <f>'PR-RAS'!E134</f>
        <v>128663.67</v>
      </c>
      <c r="E130" s="1">
        <v>0</v>
      </c>
      <c r="F130" s="1">
        <v>0</v>
      </c>
      <c r="G130" s="2">
        <f t="shared" si="0"/>
        <v>49518.244440000002</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124512.66</v>
      </c>
      <c r="D131" s="1">
        <f>'PR-RAS'!E135</f>
        <v>128663.67</v>
      </c>
      <c r="E131" s="1">
        <v>0</v>
      </c>
      <c r="F131" s="1">
        <v>0</v>
      </c>
      <c r="G131" s="2">
        <f t="shared" si="0"/>
        <v>49639.200000000004</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2022.36</v>
      </c>
      <c r="D132" s="1">
        <f>'PR-RAS'!E136</f>
        <v>0</v>
      </c>
      <c r="E132" s="1">
        <v>0</v>
      </c>
      <c r="F132" s="1">
        <v>0</v>
      </c>
      <c r="G132" s="2">
        <f t="shared" si="0"/>
        <v>264.92916000000002</v>
      </c>
      <c r="H132" s="2">
        <f t="shared" si="1"/>
        <v>0.35999999999989996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1.61</v>
      </c>
      <c r="D135" s="1">
        <f>'PR-RAS'!E139</f>
        <v>0</v>
      </c>
      <c r="E135" s="1">
        <v>0</v>
      </c>
      <c r="F135" s="1">
        <v>0</v>
      </c>
      <c r="G135" s="2">
        <f t="shared" si="0"/>
        <v>0.21574000000000002</v>
      </c>
      <c r="H135" s="2">
        <f t="shared" si="1"/>
        <v>0.3899999999999999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1.61</v>
      </c>
      <c r="D146" s="1">
        <f>'PR-RAS'!E150</f>
        <v>0</v>
      </c>
      <c r="E146" s="1">
        <v>0</v>
      </c>
      <c r="F146" s="1">
        <v>0</v>
      </c>
      <c r="G146" s="2">
        <f t="shared" si="0"/>
        <v>0.23344999999999999</v>
      </c>
      <c r="H146" s="2">
        <f t="shared" si="1"/>
        <v>0.3899999999999999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946287.38000000012</v>
      </c>
      <c r="D147" s="1">
        <f>'PR-RAS'!E151</f>
        <v>1208165.2000000002</v>
      </c>
      <c r="E147" s="1">
        <v>0</v>
      </c>
      <c r="F147" s="1">
        <v>0</v>
      </c>
      <c r="G147" s="2">
        <f t="shared" si="0"/>
        <v>490942.19588000001</v>
      </c>
      <c r="H147" s="2">
        <f t="shared" si="1"/>
        <v>0.58000000030733645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738445.04</v>
      </c>
      <c r="D148" s="1">
        <f>'PR-RAS'!E152</f>
        <v>919579.99</v>
      </c>
      <c r="E148" s="1">
        <v>0</v>
      </c>
      <c r="F148" s="1">
        <v>0</v>
      </c>
      <c r="G148" s="2">
        <f t="shared" si="0"/>
        <v>378907.93793999997</v>
      </c>
      <c r="H148" s="2">
        <f t="shared" si="1"/>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608689.34</v>
      </c>
      <c r="D149" s="1">
        <f>'PR-RAS'!E153</f>
        <v>760253.58</v>
      </c>
      <c r="E149" s="1">
        <v>0</v>
      </c>
      <c r="F149" s="1">
        <v>0</v>
      </c>
      <c r="G149" s="2">
        <f t="shared" si="0"/>
        <v>315121.08199999999</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608689.34</v>
      </c>
      <c r="D150" s="1">
        <f>'PR-RAS'!E154</f>
        <v>760253.58</v>
      </c>
      <c r="E150" s="1">
        <v>0</v>
      </c>
      <c r="F150" s="1">
        <v>0</v>
      </c>
      <c r="G150" s="2">
        <f t="shared" si="0"/>
        <v>317250.27850000001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33231.54</v>
      </c>
      <c r="D154" s="1">
        <f>'PR-RAS'!E158</f>
        <v>35899.519999999997</v>
      </c>
      <c r="E154" s="1">
        <v>0</v>
      </c>
      <c r="F154" s="1">
        <v>0</v>
      </c>
      <c r="G154" s="2">
        <f t="shared" si="0"/>
        <v>16069.678739999998</v>
      </c>
      <c r="H154" s="2">
        <f t="shared" si="1"/>
        <v>0.94000000000232831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96524.160000000003</v>
      </c>
      <c r="D155" s="1">
        <f>'PR-RAS'!E159</f>
        <v>123426.89</v>
      </c>
      <c r="E155" s="1">
        <v>0</v>
      </c>
      <c r="F155" s="1">
        <v>0</v>
      </c>
      <c r="G155" s="2">
        <f t="shared" si="0"/>
        <v>52880.20276</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96524.160000000003</v>
      </c>
      <c r="D157" s="1">
        <f>'PR-RAS'!E161</f>
        <v>123426.89</v>
      </c>
      <c r="E157" s="1">
        <v>0</v>
      </c>
      <c r="F157" s="1">
        <v>0</v>
      </c>
      <c r="G157" s="2">
        <f t="shared" si="0"/>
        <v>53566.958639999997</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201133.5</v>
      </c>
      <c r="D159" s="1">
        <f>'PR-RAS'!E163</f>
        <v>284976.92000000004</v>
      </c>
      <c r="E159" s="1">
        <v>0</v>
      </c>
      <c r="F159" s="1">
        <v>0</v>
      </c>
      <c r="G159" s="2">
        <f t="shared" si="0"/>
        <v>121831.79972000001</v>
      </c>
      <c r="H159" s="2">
        <f t="shared" si="1"/>
        <v>0.57999999995809048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39915.61</v>
      </c>
      <c r="D160" s="1">
        <f>'PR-RAS'!E164</f>
        <v>44342.020000000004</v>
      </c>
      <c r="E160" s="1">
        <v>0</v>
      </c>
      <c r="F160" s="1">
        <v>0</v>
      </c>
      <c r="G160" s="2">
        <f t="shared" si="0"/>
        <v>20447.344350000003</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3438.72</v>
      </c>
      <c r="D161" s="1">
        <f>'PR-RAS'!E165</f>
        <v>3502.07</v>
      </c>
      <c r="E161" s="1">
        <v>0</v>
      </c>
      <c r="F161" s="1">
        <v>0</v>
      </c>
      <c r="G161" s="2">
        <f t="shared" si="0"/>
        <v>1670.8576</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33279.230000000003</v>
      </c>
      <c r="D162" s="1">
        <f>'PR-RAS'!E166</f>
        <v>40322.94</v>
      </c>
      <c r="E162" s="1">
        <v>0</v>
      </c>
      <c r="F162" s="1">
        <v>0</v>
      </c>
      <c r="G162" s="2">
        <f t="shared" si="0"/>
        <v>18341.942710000003</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3197.66</v>
      </c>
      <c r="D163" s="1">
        <f>'PR-RAS'!E167</f>
        <v>517.01</v>
      </c>
      <c r="E163" s="1">
        <v>0</v>
      </c>
      <c r="F163" s="1">
        <v>0</v>
      </c>
      <c r="G163" s="2">
        <f t="shared" si="0"/>
        <v>685.53216000000009</v>
      </c>
      <c r="H163" s="2">
        <f t="shared" si="1"/>
        <v>0.35000000000013642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73827.01999999999</v>
      </c>
      <c r="D165" s="1">
        <f>'PR-RAS'!E169</f>
        <v>140582.51</v>
      </c>
      <c r="E165" s="1">
        <v>0</v>
      </c>
      <c r="F165" s="1">
        <v>0</v>
      </c>
      <c r="G165" s="2">
        <f t="shared" si="0"/>
        <v>58218.694560000011</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12621.96</v>
      </c>
      <c r="D166" s="1">
        <f>'PR-RAS'!E170</f>
        <v>11612.69</v>
      </c>
      <c r="E166" s="1">
        <v>0</v>
      </c>
      <c r="F166" s="1">
        <v>0</v>
      </c>
      <c r="G166" s="2">
        <f t="shared" si="0"/>
        <v>5914.8110999999999</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45353.7</v>
      </c>
      <c r="D167" s="1">
        <f>'PR-RAS'!E171</f>
        <v>83366.490000000005</v>
      </c>
      <c r="E167" s="1">
        <v>0</v>
      </c>
      <c r="F167" s="1">
        <v>0</v>
      </c>
      <c r="G167" s="2">
        <f t="shared" si="0"/>
        <v>35206.388879999999</v>
      </c>
      <c r="H167" s="2">
        <f t="shared" si="1"/>
        <v>0.79000000000814907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12278.91</v>
      </c>
      <c r="D168" s="1">
        <f>'PR-RAS'!E172</f>
        <v>16270.97</v>
      </c>
      <c r="E168" s="1">
        <v>0</v>
      </c>
      <c r="F168" s="1">
        <v>0</v>
      </c>
      <c r="G168" s="2">
        <f t="shared" si="0"/>
        <v>7485.0819499999998</v>
      </c>
      <c r="H168" s="2">
        <f t="shared" si="1"/>
        <v>0.12000000000080036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937.04</v>
      </c>
      <c r="D169" s="1">
        <f>'PR-RAS'!E173</f>
        <v>23666.45</v>
      </c>
      <c r="E169" s="1">
        <v>0</v>
      </c>
      <c r="F169" s="1">
        <v>0</v>
      </c>
      <c r="G169" s="2">
        <f t="shared" si="0"/>
        <v>8109.3499200000006</v>
      </c>
      <c r="H169" s="2">
        <f t="shared" si="1"/>
        <v>0.49000000000069122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2635.41</v>
      </c>
      <c r="D170" s="1">
        <f>'PR-RAS'!E174</f>
        <v>5665.91</v>
      </c>
      <c r="E170" s="1">
        <v>0</v>
      </c>
      <c r="F170" s="1">
        <v>0</v>
      </c>
      <c r="G170" s="2">
        <f t="shared" si="0"/>
        <v>2360.4618700000001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84648.260000000009</v>
      </c>
      <c r="D173" s="1">
        <f>'PR-RAS'!E177</f>
        <v>95310.81</v>
      </c>
      <c r="E173" s="1">
        <v>0</v>
      </c>
      <c r="F173" s="1">
        <v>0</v>
      </c>
      <c r="G173" s="2">
        <f t="shared" si="0"/>
        <v>47346.41936</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1970.94</v>
      </c>
      <c r="D174" s="1">
        <f>'PR-RAS'!E178</f>
        <v>1558.28</v>
      </c>
      <c r="E174" s="1">
        <v>0</v>
      </c>
      <c r="F174" s="1">
        <v>0</v>
      </c>
      <c r="G174" s="2">
        <f t="shared" si="0"/>
        <v>880.13749999999993</v>
      </c>
      <c r="H174" s="2">
        <f t="shared" si="1"/>
        <v>0.33999999999991815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10126.44</v>
      </c>
      <c r="D175" s="1">
        <f>'PR-RAS'!E179</f>
        <v>5746.22</v>
      </c>
      <c r="E175" s="1">
        <v>0</v>
      </c>
      <c r="F175" s="1">
        <v>0</v>
      </c>
      <c r="G175" s="2">
        <f t="shared" si="0"/>
        <v>3761.6851200000001</v>
      </c>
      <c r="H175" s="2">
        <f t="shared" si="1"/>
        <v>0.66000000000076398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4543.6400000000003</v>
      </c>
      <c r="D177" s="1">
        <f>'PR-RAS'!E181</f>
        <v>4470.45</v>
      </c>
      <c r="E177" s="1">
        <v>0</v>
      </c>
      <c r="F177" s="1">
        <v>0</v>
      </c>
      <c r="G177" s="2">
        <f t="shared" si="0"/>
        <v>2373.2790399999999</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60576.28</v>
      </c>
      <c r="D178" s="1">
        <f>'PR-RAS'!E182</f>
        <v>75481.320000000007</v>
      </c>
      <c r="E178" s="1">
        <v>0</v>
      </c>
      <c r="F178" s="1">
        <v>0</v>
      </c>
      <c r="G178" s="2">
        <f t="shared" si="0"/>
        <v>37442.38884</v>
      </c>
      <c r="H178" s="2">
        <f t="shared" si="1"/>
        <v>0.60000000000582077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3391.73</v>
      </c>
      <c r="D179" s="1">
        <f>'PR-RAS'!E183</f>
        <v>1630</v>
      </c>
      <c r="E179" s="1">
        <v>0</v>
      </c>
      <c r="F179" s="1">
        <v>0</v>
      </c>
      <c r="G179" s="2">
        <f t="shared" si="0"/>
        <v>1184.00794</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2079.27</v>
      </c>
      <c r="D180" s="1">
        <f>'PR-RAS'!E184</f>
        <v>4461.42</v>
      </c>
      <c r="E180" s="1">
        <v>0</v>
      </c>
      <c r="F180" s="1">
        <v>0</v>
      </c>
      <c r="G180" s="2">
        <f t="shared" si="0"/>
        <v>1969.37769</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1959.96</v>
      </c>
      <c r="D181" s="1">
        <f>'PR-RAS'!E185</f>
        <v>1963.12</v>
      </c>
      <c r="E181" s="1">
        <v>0</v>
      </c>
      <c r="F181" s="1">
        <v>0</v>
      </c>
      <c r="G181" s="2">
        <f t="shared" si="0"/>
        <v>1059.5159999999998</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2742.6099999999997</v>
      </c>
      <c r="D184" s="1">
        <f>'PR-RAS'!E188</f>
        <v>4741.58</v>
      </c>
      <c r="E184" s="1">
        <v>0</v>
      </c>
      <c r="F184" s="1">
        <v>0</v>
      </c>
      <c r="G184" s="2">
        <f t="shared" si="0"/>
        <v>2237.3159100000003</v>
      </c>
      <c r="H184" s="2">
        <f t="shared" si="1"/>
        <v>0.81000000000040018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338.65</v>
      </c>
      <c r="D186" s="1">
        <f>'PR-RAS'!E190</f>
        <v>86.92</v>
      </c>
      <c r="E186" s="1">
        <v>0</v>
      </c>
      <c r="F186" s="1">
        <v>0</v>
      </c>
      <c r="G186" s="2">
        <f t="shared" si="0"/>
        <v>94.810649999999995</v>
      </c>
      <c r="H186" s="2">
        <f t="shared" si="1"/>
        <v>0.43000000000002103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544.16</v>
      </c>
      <c r="D187" s="1">
        <f>'PR-RAS'!E191</f>
        <v>1000.1</v>
      </c>
      <c r="E187" s="1">
        <v>0</v>
      </c>
      <c r="F187" s="1">
        <v>0</v>
      </c>
      <c r="G187" s="2">
        <f t="shared" si="0"/>
        <v>473.25096000000002</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145</v>
      </c>
      <c r="E188" s="1">
        <v>0</v>
      </c>
      <c r="F188" s="1">
        <v>0</v>
      </c>
      <c r="G188" s="2">
        <f t="shared" si="0"/>
        <v>74.085660000000004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2198.86</v>
      </c>
      <c r="E190" s="1">
        <v>0</v>
      </c>
      <c r="F190" s="1">
        <v>0</v>
      </c>
      <c r="G190" s="2">
        <f t="shared" si="0"/>
        <v>831.16908000000001</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1753.62</v>
      </c>
      <c r="D191" s="1">
        <f>'PR-RAS'!E195</f>
        <v>1310.7</v>
      </c>
      <c r="E191" s="1">
        <v>0</v>
      </c>
      <c r="F191" s="1">
        <v>0</v>
      </c>
      <c r="G191" s="2">
        <f t="shared" si="0"/>
        <v>831.25380000000007</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18.78</v>
      </c>
      <c r="D192" s="1">
        <f>'PR-RAS'!E196</f>
        <v>0.3</v>
      </c>
      <c r="E192" s="1">
        <v>0</v>
      </c>
      <c r="F192" s="1">
        <v>0</v>
      </c>
      <c r="G192" s="2">
        <f t="shared" si="0"/>
        <v>3.7015800000000008</v>
      </c>
      <c r="H192" s="2">
        <f t="shared" si="1"/>
        <v>0.51999999999999891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18.78</v>
      </c>
      <c r="D206" s="1">
        <f>'PR-RAS'!E210</f>
        <v>0.3</v>
      </c>
      <c r="E206" s="1">
        <v>0</v>
      </c>
      <c r="F206" s="1">
        <v>0</v>
      </c>
      <c r="G206" s="2">
        <f t="shared" si="0"/>
        <v>3.9729000000000001</v>
      </c>
      <c r="H206" s="2">
        <f t="shared" si="1"/>
        <v>0.51999999999999891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18.68</v>
      </c>
      <c r="D207" s="1">
        <f>'PR-RAS'!E211</f>
        <v>0</v>
      </c>
      <c r="E207" s="1">
        <v>0</v>
      </c>
      <c r="F207" s="1">
        <v>0</v>
      </c>
      <c r="G207" s="2">
        <f t="shared" si="0"/>
        <v>3.8480799999999999</v>
      </c>
      <c r="H207" s="2">
        <f t="shared" si="1"/>
        <v>0.32000000000000028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v>
      </c>
      <c r="D209" s="1">
        <f>'PR-RAS'!E213</f>
        <v>0.3</v>
      </c>
      <c r="E209" s="1">
        <v>0</v>
      </c>
      <c r="F209" s="1">
        <v>0</v>
      </c>
      <c r="G209" s="2">
        <f t="shared" si="0"/>
        <v>0.14559999999999998</v>
      </c>
      <c r="H209" s="2">
        <f t="shared" si="1"/>
        <v>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6690.06</v>
      </c>
      <c r="D220" s="1">
        <f>'PR-RAS'!E224</f>
        <v>3607.99</v>
      </c>
      <c r="E220" s="1">
        <v>0</v>
      </c>
      <c r="F220" s="1">
        <v>0</v>
      </c>
      <c r="G220" s="2">
        <f t="shared" si="0"/>
        <v>3045.4227600000004</v>
      </c>
      <c r="H220" s="2">
        <f t="shared" si="1"/>
        <v>7.0000000000618456E-2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6690.06</v>
      </c>
      <c r="D240" s="1">
        <f>'PR-RAS'!E244</f>
        <v>3607.99</v>
      </c>
      <c r="E240" s="1">
        <v>0</v>
      </c>
      <c r="F240" s="1">
        <v>0</v>
      </c>
      <c r="G240" s="2">
        <f t="shared" si="0"/>
        <v>3323.5435600000001</v>
      </c>
      <c r="H240" s="2">
        <f t="shared" si="1"/>
        <v>7.0000000000618456E-2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6690.06</v>
      </c>
      <c r="D241" s="1">
        <f>'PR-RAS'!E245</f>
        <v>3607.99</v>
      </c>
      <c r="E241" s="1">
        <v>0</v>
      </c>
      <c r="F241" s="1">
        <v>0</v>
      </c>
      <c r="G241" s="2">
        <f t="shared" si="0"/>
        <v>3337.4495999999999</v>
      </c>
      <c r="H241" s="2">
        <f t="shared" si="1"/>
        <v>7.0000000000618456E-2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946287.38000000012</v>
      </c>
      <c r="D285" s="1">
        <f>'PR-RAS'!E289</f>
        <v>1208165.2000000002</v>
      </c>
      <c r="E285" s="1">
        <v>0</v>
      </c>
      <c r="F285" s="1">
        <v>0</v>
      </c>
      <c r="G285" s="2">
        <f t="shared" si="8"/>
        <v>954983.44952000002</v>
      </c>
      <c r="H285" s="2">
        <f t="shared" si="9"/>
        <v>0.58000000030733645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18787.649999999907</v>
      </c>
      <c r="D286" s="1">
        <f>'PR-RAS'!E290</f>
        <v>1900.2599999997765</v>
      </c>
      <c r="E286" s="1">
        <v>0</v>
      </c>
      <c r="F286" s="1">
        <v>0</v>
      </c>
      <c r="G286" s="2">
        <f t="shared" si="8"/>
        <v>6437.6284499998455</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17101.47</v>
      </c>
      <c r="D288" s="1">
        <f>'PR-RAS'!E292</f>
        <v>16327.49</v>
      </c>
      <c r="E288" s="1">
        <v>0</v>
      </c>
      <c r="F288" s="1">
        <v>0</v>
      </c>
      <c r="G288" s="2">
        <f t="shared" si="8"/>
        <v>14280.101149999999</v>
      </c>
      <c r="H288" s="2">
        <f t="shared" si="9"/>
        <v>0.96000000000094587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19561.62</v>
      </c>
      <c r="D345" s="1">
        <f>'PR-RAS'!E350</f>
        <v>26936.85</v>
      </c>
      <c r="E345" s="1">
        <v>0</v>
      </c>
      <c r="F345" s="1">
        <v>0</v>
      </c>
      <c r="G345" s="2">
        <f t="shared" si="8"/>
        <v>25261.750079999994</v>
      </c>
      <c r="H345" s="2">
        <f t="shared" si="9"/>
        <v>0.53000000000247383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19561.62</v>
      </c>
      <c r="D358" s="1">
        <f>'PR-RAS'!E363</f>
        <v>26936.85</v>
      </c>
      <c r="E358" s="1">
        <v>0</v>
      </c>
      <c r="F358" s="1">
        <v>0</v>
      </c>
      <c r="G358" s="2">
        <f t="shared" si="8"/>
        <v>26216.409239999997</v>
      </c>
      <c r="H358" s="2">
        <f t="shared" si="9"/>
        <v>0.53000000000247383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3555.64</v>
      </c>
      <c r="D364" s="1">
        <f>'PR-RAS'!E369</f>
        <v>9705.8799999999992</v>
      </c>
      <c r="E364" s="1">
        <v>0</v>
      </c>
      <c r="F364" s="1">
        <v>0</v>
      </c>
      <c r="G364" s="2">
        <f t="shared" si="8"/>
        <v>8337.1661999999997</v>
      </c>
      <c r="H364" s="2">
        <f t="shared" si="9"/>
        <v>0.48000000000092768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9378.8799999999992</v>
      </c>
      <c r="E365" s="1">
        <v>0</v>
      </c>
      <c r="F365" s="1">
        <v>0</v>
      </c>
      <c r="G365" s="2">
        <f t="shared" si="8"/>
        <v>6827.8246399999989</v>
      </c>
      <c r="H365" s="2">
        <f t="shared" si="9"/>
        <v>0.12000000000080036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3555.64</v>
      </c>
      <c r="D367" s="1">
        <f>'PR-RAS'!E372</f>
        <v>0</v>
      </c>
      <c r="E367" s="1">
        <v>0</v>
      </c>
      <c r="F367" s="1">
        <v>0</v>
      </c>
      <c r="G367" s="2">
        <f t="shared" si="8"/>
        <v>1301.3642399999999</v>
      </c>
      <c r="H367" s="2">
        <f t="shared" si="9"/>
        <v>0.36000000000012733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327</v>
      </c>
      <c r="E371" s="1">
        <v>0</v>
      </c>
      <c r="F371" s="1">
        <v>0</v>
      </c>
      <c r="G371" s="2">
        <f t="shared" si="8"/>
        <v>241.98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16005.98</v>
      </c>
      <c r="D378" s="1">
        <f>'PR-RAS'!E383</f>
        <v>17230.97</v>
      </c>
      <c r="E378" s="1">
        <v>0</v>
      </c>
      <c r="F378" s="1">
        <v>0</v>
      </c>
      <c r="G378" s="2">
        <f t="shared" si="8"/>
        <v>19026.405839999999</v>
      </c>
      <c r="H378" s="2">
        <f t="shared" si="9"/>
        <v>4.9999999999272404E-2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16005.98</v>
      </c>
      <c r="D379" s="1">
        <f>'PR-RAS'!E384</f>
        <v>17230.97</v>
      </c>
      <c r="E379" s="1">
        <v>0</v>
      </c>
      <c r="F379" s="1">
        <v>0</v>
      </c>
      <c r="G379" s="2">
        <f t="shared" si="8"/>
        <v>19076.873759999999</v>
      </c>
      <c r="H379" s="2">
        <f t="shared" si="9"/>
        <v>4.9999999999272404E-2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19561.62</v>
      </c>
      <c r="D403" s="1">
        <f>'PR-RAS'!E408</f>
        <v>26936.85</v>
      </c>
      <c r="E403" s="1">
        <v>0</v>
      </c>
      <c r="F403" s="1">
        <v>0</v>
      </c>
      <c r="G403" s="2">
        <f t="shared" si="8"/>
        <v>29520.998639999998</v>
      </c>
      <c r="H403" s="2">
        <f t="shared" si="9"/>
        <v>0.53000000000247383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17101.47</v>
      </c>
      <c r="D404" s="1">
        <f>'PR-RAS'!E409</f>
        <v>16327.49</v>
      </c>
      <c r="E404" s="1">
        <v>0</v>
      </c>
      <c r="F404" s="1">
        <v>0</v>
      </c>
      <c r="G404" s="2">
        <f t="shared" si="8"/>
        <v>20051.84935</v>
      </c>
      <c r="H404" s="2">
        <f t="shared" si="9"/>
        <v>0.96000000000094587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965075.03</v>
      </c>
      <c r="D407" s="1">
        <f>'PR-RAS'!E412</f>
        <v>1210065.46</v>
      </c>
      <c r="E407" s="1">
        <v>0</v>
      </c>
      <c r="F407" s="1">
        <v>0</v>
      </c>
      <c r="G407" s="2">
        <f t="shared" si="8"/>
        <v>1374393.6157000002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965849.00000000012</v>
      </c>
      <c r="D408" s="1">
        <f>'PR-RAS'!E413</f>
        <v>1235102.0500000003</v>
      </c>
      <c r="E408" s="1">
        <v>0</v>
      </c>
      <c r="F408" s="1">
        <v>0</v>
      </c>
      <c r="G408" s="2">
        <f t="shared" si="8"/>
        <v>1398473.6117000002</v>
      </c>
      <c r="H408" s="2">
        <f t="shared" si="9"/>
        <v>5.0000000395812094E-2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773.97000000008848</v>
      </c>
      <c r="D410" s="1">
        <f>'PR-RAS'!E415</f>
        <v>25036.590000000317</v>
      </c>
      <c r="E410" s="1">
        <v>0</v>
      </c>
      <c r="F410" s="1">
        <v>0</v>
      </c>
      <c r="G410" s="2">
        <f t="shared" si="8"/>
        <v>20796.484350000293</v>
      </c>
      <c r="H410" s="2">
        <f t="shared" si="9"/>
        <v>0.43999999959487468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34202.94</v>
      </c>
      <c r="D411" s="1">
        <f>'PR-RAS'!E416</f>
        <v>32654.98</v>
      </c>
      <c r="E411" s="1">
        <v>0</v>
      </c>
      <c r="F411" s="1">
        <v>0</v>
      </c>
      <c r="G411" s="2">
        <f t="shared" si="8"/>
        <v>40800.288999999997</v>
      </c>
      <c r="H411" s="2">
        <f t="shared" si="9"/>
        <v>7.9999999998108251E-2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965075.03</v>
      </c>
      <c r="D633" s="1">
        <f>'PR-RAS'!E639</f>
        <v>1210065.46</v>
      </c>
      <c r="E633" s="1">
        <v>0</v>
      </c>
      <c r="F633" s="1">
        <v>0</v>
      </c>
      <c r="G633" s="2">
        <f t="shared" si="10"/>
        <v>2139450.1603999999</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965849.00000000012</v>
      </c>
      <c r="D634" s="1">
        <f>'PR-RAS'!E640</f>
        <v>1235102.0500000003</v>
      </c>
      <c r="E634" s="1">
        <v>0</v>
      </c>
      <c r="F634" s="1">
        <v>0</v>
      </c>
      <c r="G634" s="2">
        <f t="shared" si="10"/>
        <v>2175021.6123000002</v>
      </c>
      <c r="H634" s="2">
        <f t="shared" si="11"/>
        <v>5.0000000395812094E-2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773.97000000008848</v>
      </c>
      <c r="D636" s="1">
        <f>'PR-RAS'!E642</f>
        <v>25036.590000000317</v>
      </c>
      <c r="E636" s="1">
        <v>0</v>
      </c>
      <c r="F636" s="1">
        <v>0</v>
      </c>
      <c r="G636" s="2">
        <f t="shared" si="10"/>
        <v>32287.940250000458</v>
      </c>
      <c r="H636" s="2">
        <f t="shared" si="11"/>
        <v>0.43999999959487468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34202.94</v>
      </c>
      <c r="D637" s="1">
        <f>'PR-RAS'!E643</f>
        <v>32654.98</v>
      </c>
      <c r="E637" s="1">
        <v>0</v>
      </c>
      <c r="F637" s="1">
        <v>0</v>
      </c>
      <c r="G637" s="2">
        <f t="shared" si="10"/>
        <v>63290.204399999995</v>
      </c>
      <c r="H637" s="2">
        <f t="shared" si="11"/>
        <v>7.9999999998108251E-2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33428.969999999914</v>
      </c>
      <c r="D639" s="1">
        <f>'PR-RAS'!E645</f>
        <v>7618.3899999996829</v>
      </c>
      <c r="E639" s="1">
        <v>0</v>
      </c>
      <c r="F639" s="1">
        <v>0</v>
      </c>
      <c r="G639" s="2">
        <f t="shared" si="10"/>
        <v>31048.748499999539</v>
      </c>
      <c r="H639" s="2">
        <f t="shared" si="11"/>
        <v>0.41999999976906111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67359.81</v>
      </c>
      <c r="D641" s="1">
        <f>'PR-RAS'!E647</f>
        <v>78296.28</v>
      </c>
      <c r="E641" s="1">
        <v>0</v>
      </c>
      <c r="F641" s="1">
        <v>0</v>
      </c>
      <c r="G641" s="2">
        <f t="shared" si="10"/>
        <v>143329.51680000001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7366.24</v>
      </c>
      <c r="D643" s="1">
        <f>'PR-RAS'!E650</f>
        <v>6267</v>
      </c>
      <c r="E643" s="1">
        <v>0</v>
      </c>
      <c r="F643" s="1">
        <v>0</v>
      </c>
      <c r="G643" s="2">
        <f t="shared" si="10"/>
        <v>12775.95408</v>
      </c>
      <c r="H643" s="2">
        <f t="shared" si="11"/>
        <v>0.23999999999978172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7366.24</v>
      </c>
      <c r="D644" s="1">
        <f>'PR-RAS'!E651</f>
        <v>6264.31</v>
      </c>
      <c r="E644" s="1">
        <v>0</v>
      </c>
      <c r="F644" s="1">
        <v>0</v>
      </c>
      <c r="G644" s="2">
        <f t="shared" si="10"/>
        <v>12792.394980000001</v>
      </c>
      <c r="H644" s="2">
        <f t="shared" si="11"/>
        <v>0.5500000000001819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2.6899999999995998</v>
      </c>
      <c r="E645" s="1">
        <v>0</v>
      </c>
      <c r="F645" s="1">
        <v>0</v>
      </c>
      <c r="G645" s="2">
        <f t="shared" si="10"/>
        <v>3.4647199999994847</v>
      </c>
      <c r="H645" s="2">
        <f t="shared" si="11"/>
        <v>0.31000000000040018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1592.67</v>
      </c>
      <c r="D657" s="1">
        <f>'PR-RAS'!E664</f>
        <v>0</v>
      </c>
      <c r="E657" s="1">
        <v>0</v>
      </c>
      <c r="F657" s="1">
        <v>0</v>
      </c>
      <c r="G657" s="2">
        <f t="shared" si="10"/>
        <v>1044.79152</v>
      </c>
      <c r="H657" s="2">
        <f t="shared" si="11"/>
        <v>0.32999999999992724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738077.3</v>
      </c>
      <c r="D668" s="1">
        <f>'PR-RAS'!E675</f>
        <v>980636.43</v>
      </c>
      <c r="E668" s="1">
        <v>0</v>
      </c>
      <c r="F668" s="1">
        <v>0</v>
      </c>
      <c r="G668" s="2">
        <f t="shared" si="10"/>
        <v>1800466.5567200002</v>
      </c>
      <c r="H668" s="2">
        <f t="shared" si="11"/>
        <v>0.73000000009778887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16006.1</v>
      </c>
      <c r="D670" s="1">
        <f>'PR-RAS'!E677</f>
        <v>25074.83</v>
      </c>
      <c r="E670" s="1">
        <v>0</v>
      </c>
      <c r="F670" s="1">
        <v>0</v>
      </c>
      <c r="G670" s="2">
        <f t="shared" si="10"/>
        <v>44258.203440000012</v>
      </c>
      <c r="H670" s="2">
        <f t="shared" si="11"/>
        <v>0.26999999999861757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2079.27</v>
      </c>
      <c r="D714" s="1">
        <f>'PR-RAS'!E721</f>
        <v>0</v>
      </c>
      <c r="E714" s="1">
        <v>0</v>
      </c>
      <c r="F714" s="1">
        <v>0</v>
      </c>
      <c r="G714" s="2">
        <f t="shared" si="10"/>
        <v>1482.5195099999999</v>
      </c>
      <c r="H714" s="2">
        <f t="shared" si="11"/>
        <v>0.26999999999998181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6690.06</v>
      </c>
      <c r="D785" s="1">
        <f>'PR-RAS'!E792</f>
        <v>3607.99</v>
      </c>
      <c r="E785" s="1">
        <v>0</v>
      </c>
      <c r="F785" s="1">
        <v>0</v>
      </c>
      <c r="G785" s="2">
        <f t="shared" si="10"/>
        <v>10902.335360000001</v>
      </c>
      <c r="H785" s="2">
        <f t="shared" si="11"/>
        <v>7.0000000000618456E-2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666980.92999999993</v>
      </c>
      <c r="D984" s="6">
        <f>BILANCA!E6</f>
        <v>742539.95</v>
      </c>
      <c r="E984" s="6">
        <v>0</v>
      </c>
      <c r="F984" s="6">
        <v>0</v>
      </c>
      <c r="G984" s="7">
        <f t="shared" ref="G984:G1241" si="22">B984/1000*C984+B984/500*D984</f>
        <v>2152.0608299999999</v>
      </c>
      <c r="H984" s="7">
        <f t="shared" si="19"/>
        <v>0.12000000011175871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582415.80999999994</v>
      </c>
      <c r="D985" s="1">
        <f>BILANCA!E7</f>
        <v>627146.27999999991</v>
      </c>
      <c r="E985" s="1">
        <v>0</v>
      </c>
      <c r="F985" s="1">
        <v>0</v>
      </c>
      <c r="G985" s="2">
        <f t="shared" si="22"/>
        <v>3673.4167399999997</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582415.80999999994</v>
      </c>
      <c r="D990" s="1">
        <f>BILANCA!E12</f>
        <v>627146.27999999991</v>
      </c>
      <c r="E990" s="1">
        <v>0</v>
      </c>
      <c r="F990" s="1">
        <v>0</v>
      </c>
      <c r="G990" s="2">
        <f t="shared" si="22"/>
        <v>12856.958589999998</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524719.02999999991</v>
      </c>
      <c r="D991" s="1">
        <f>BILANCA!E13</f>
        <v>514689.40999999992</v>
      </c>
      <c r="E991" s="1">
        <v>0</v>
      </c>
      <c r="F991" s="1">
        <v>0</v>
      </c>
      <c r="G991" s="2">
        <f t="shared" si="22"/>
        <v>12432.782799999999</v>
      </c>
      <c r="H991" s="2">
        <f t="shared" si="19"/>
        <v>0.43999999982770532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766230.32</v>
      </c>
      <c r="D993" s="1">
        <f>BILANCA!E15</f>
        <v>766230.33</v>
      </c>
      <c r="E993" s="1">
        <v>0</v>
      </c>
      <c r="F993" s="1">
        <v>0</v>
      </c>
      <c r="G993" s="2">
        <f t="shared" si="22"/>
        <v>22986.909799999998</v>
      </c>
      <c r="H993" s="2">
        <f t="shared" si="19"/>
        <v>0.64999999990686774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241511.29</v>
      </c>
      <c r="D996" s="1">
        <f>BILANCA!E18</f>
        <v>251540.92</v>
      </c>
      <c r="E996" s="1">
        <v>0</v>
      </c>
      <c r="F996" s="1">
        <v>0</v>
      </c>
      <c r="G996" s="2">
        <f t="shared" si="22"/>
        <v>9679.7106899999999</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5216.6100000000151</v>
      </c>
      <c r="D997" s="1">
        <f>BILANCA!E19</f>
        <v>43338.200000000012</v>
      </c>
      <c r="E997" s="1">
        <v>0</v>
      </c>
      <c r="F997" s="1">
        <v>0</v>
      </c>
      <c r="G997" s="2">
        <f t="shared" si="22"/>
        <v>1286.5021400000005</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96398.1</v>
      </c>
      <c r="D998" s="1">
        <f>BILANCA!E20</f>
        <v>140447.85</v>
      </c>
      <c r="E998" s="1">
        <v>0</v>
      </c>
      <c r="F998" s="1">
        <v>0</v>
      </c>
      <c r="G998" s="2">
        <f t="shared" si="22"/>
        <v>5659.4069999999992</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2267.8200000000002</v>
      </c>
      <c r="D999" s="1">
        <f>BILANCA!E21</f>
        <v>2267.8200000000002</v>
      </c>
      <c r="E999" s="1">
        <v>0</v>
      </c>
      <c r="F999" s="1">
        <v>0</v>
      </c>
      <c r="G999" s="2">
        <f t="shared" si="22"/>
        <v>108.85536000000002</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45739.42</v>
      </c>
      <c r="D1002" s="1">
        <f>BILANCA!E24</f>
        <v>53599.55</v>
      </c>
      <c r="E1002" s="1">
        <v>0</v>
      </c>
      <c r="F1002" s="1">
        <v>0</v>
      </c>
      <c r="G1002" s="2">
        <f t="shared" si="22"/>
        <v>2905.8318800000002</v>
      </c>
      <c r="H1002" s="2">
        <f t="shared" si="19"/>
        <v>0.86999999999534339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3473.15</v>
      </c>
      <c r="D1003" s="1">
        <f>BILANCA!E25</f>
        <v>3473.15</v>
      </c>
      <c r="E1003" s="1">
        <v>0</v>
      </c>
      <c r="F1003" s="1">
        <v>0</v>
      </c>
      <c r="G1003" s="2">
        <f t="shared" si="22"/>
        <v>208.38900000000001</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142661.88</v>
      </c>
      <c r="D1006" s="1">
        <f>BILANCA!E28</f>
        <v>156450.17000000001</v>
      </c>
      <c r="E1006" s="1">
        <v>0</v>
      </c>
      <c r="F1006" s="1">
        <v>0</v>
      </c>
      <c r="G1006" s="2">
        <f t="shared" si="22"/>
        <v>10477.931060000001</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52480.17</v>
      </c>
      <c r="D1013" s="1">
        <f>BILANCA!E35</f>
        <v>69118.67</v>
      </c>
      <c r="E1013" s="1">
        <v>0</v>
      </c>
      <c r="F1013" s="1">
        <v>0</v>
      </c>
      <c r="G1013" s="2">
        <f t="shared" si="22"/>
        <v>5721.5252999999993</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52480.17</v>
      </c>
      <c r="D1014" s="1">
        <f>BILANCA!E36</f>
        <v>69118.67</v>
      </c>
      <c r="E1014" s="1">
        <v>0</v>
      </c>
      <c r="F1014" s="1">
        <v>0</v>
      </c>
      <c r="G1014" s="2">
        <f t="shared" si="22"/>
        <v>5912.2428099999997</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49655.13</v>
      </c>
      <c r="D1032" s="1">
        <f>BILANCA!E54</f>
        <v>50398.95</v>
      </c>
      <c r="E1032" s="1">
        <v>0</v>
      </c>
      <c r="F1032" s="1">
        <v>0</v>
      </c>
      <c r="G1032" s="2">
        <f t="shared" si="22"/>
        <v>7372.1984699999994</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49655.13</v>
      </c>
      <c r="D1033" s="1">
        <f>BILANCA!E55</f>
        <v>50398.95</v>
      </c>
      <c r="E1033" s="1">
        <v>0</v>
      </c>
      <c r="F1033" s="1">
        <v>0</v>
      </c>
      <c r="G1033" s="2">
        <f t="shared" si="22"/>
        <v>7522.6514999999999</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84565.119999999995</v>
      </c>
      <c r="D1046" s="1">
        <f>BILANCA!E68</f>
        <v>115393.67</v>
      </c>
      <c r="E1046" s="1">
        <v>0</v>
      </c>
      <c r="F1046" s="1">
        <v>0</v>
      </c>
      <c r="G1046" s="2">
        <f t="shared" si="22"/>
        <v>19867.204979999999</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2.69</v>
      </c>
      <c r="E1047" s="1">
        <v>0</v>
      </c>
      <c r="F1047" s="1">
        <v>0</v>
      </c>
      <c r="G1047" s="2">
        <f t="shared" si="22"/>
        <v>0.34432000000000001</v>
      </c>
      <c r="H1047" s="2">
        <f t="shared" si="19"/>
        <v>0.31000000000000005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2.69</v>
      </c>
      <c r="E1054" s="1">
        <v>0</v>
      </c>
      <c r="F1054" s="1">
        <v>0</v>
      </c>
      <c r="G1054" s="2">
        <f t="shared" si="22"/>
        <v>0.38197999999999993</v>
      </c>
      <c r="H1054" s="2">
        <f t="shared" si="19"/>
        <v>0.31000000000000005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877.84</v>
      </c>
      <c r="D1056" s="1">
        <f>BILANCA!E78</f>
        <v>4332.49</v>
      </c>
      <c r="E1056" s="1">
        <v>0</v>
      </c>
      <c r="F1056" s="1">
        <v>0</v>
      </c>
      <c r="G1056" s="2">
        <f t="shared" si="22"/>
        <v>696.62585999999988</v>
      </c>
      <c r="H1056" s="2">
        <f t="shared" si="19"/>
        <v>0.64999999999974989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877.84</v>
      </c>
      <c r="D1064" s="1">
        <f>BILANCA!E86</f>
        <v>4332.49</v>
      </c>
      <c r="E1064" s="1">
        <v>0</v>
      </c>
      <c r="F1064" s="1">
        <v>0</v>
      </c>
      <c r="G1064" s="2">
        <f t="shared" si="22"/>
        <v>772.96842000000004</v>
      </c>
      <c r="H1064" s="2">
        <f t="shared" si="19"/>
        <v>0.64999999999974989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16327.47</v>
      </c>
      <c r="D1124" s="1">
        <f>BILANCA!E146</f>
        <v>32762.21</v>
      </c>
      <c r="E1124" s="1">
        <v>0</v>
      </c>
      <c r="F1124" s="1">
        <v>0</v>
      </c>
      <c r="G1124" s="2">
        <f t="shared" si="22"/>
        <v>11541.116489999999</v>
      </c>
      <c r="H1124" s="2">
        <f t="shared" si="23"/>
        <v>0.67999999999847205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16327.47</v>
      </c>
      <c r="D1139" s="1">
        <f>BILANCA!E161</f>
        <v>32762.21</v>
      </c>
      <c r="E1139" s="1">
        <v>0</v>
      </c>
      <c r="F1139" s="1">
        <v>0</v>
      </c>
      <c r="G1139" s="2">
        <f t="shared" si="22"/>
        <v>12768.894839999999</v>
      </c>
      <c r="H1139" s="2">
        <f t="shared" si="23"/>
        <v>0.67999999999847205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67359.81</v>
      </c>
      <c r="D1148" s="1">
        <f>BILANCA!E170</f>
        <v>78296.28</v>
      </c>
      <c r="E1148" s="1">
        <v>0</v>
      </c>
      <c r="F1148" s="1">
        <v>0</v>
      </c>
      <c r="G1148" s="2">
        <f t="shared" si="22"/>
        <v>36952.141050000006</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67359.81</v>
      </c>
      <c r="D1151" s="1">
        <f>BILANCA!E173</f>
        <v>78296.28</v>
      </c>
      <c r="E1151" s="1">
        <v>0</v>
      </c>
      <c r="F1151" s="1">
        <v>0</v>
      </c>
      <c r="G1151" s="2">
        <f t="shared" si="22"/>
        <v>37623.998160000003</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666980.92999999993</v>
      </c>
      <c r="D1152" s="1">
        <f>BILANCA!E175</f>
        <v>742539.95</v>
      </c>
      <c r="E1152" s="1">
        <v>0</v>
      </c>
      <c r="F1152" s="1">
        <v>0</v>
      </c>
      <c r="G1152" s="2">
        <f t="shared" si="22"/>
        <v>363698.28026999999</v>
      </c>
      <c r="H1152" s="2">
        <f t="shared" si="23"/>
        <v>0.12000000011175871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68237.64</v>
      </c>
      <c r="D1153" s="1">
        <f>BILANCA!E176</f>
        <v>123904.74</v>
      </c>
      <c r="E1153" s="1">
        <v>0</v>
      </c>
      <c r="F1153" s="1">
        <v>0</v>
      </c>
      <c r="G1153" s="2">
        <f t="shared" si="22"/>
        <v>53728.010400000006</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68237.64</v>
      </c>
      <c r="D1154" s="1">
        <f>BILANCA!E177</f>
        <v>108462.18000000001</v>
      </c>
      <c r="E1154" s="1">
        <v>0</v>
      </c>
      <c r="F1154" s="1">
        <v>0</v>
      </c>
      <c r="G1154" s="2">
        <f t="shared" si="22"/>
        <v>48762.702000000005</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67359.8</v>
      </c>
      <c r="D1155" s="1">
        <f>BILANCA!E178</f>
        <v>78596.28</v>
      </c>
      <c r="E1155" s="1">
        <v>0</v>
      </c>
      <c r="F1155" s="1">
        <v>0</v>
      </c>
      <c r="G1155" s="2">
        <f t="shared" si="22"/>
        <v>38623.005919999996</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25533.41</v>
      </c>
      <c r="E1156" s="1">
        <v>0</v>
      </c>
      <c r="F1156" s="1">
        <v>0</v>
      </c>
      <c r="G1156" s="2">
        <f t="shared" si="22"/>
        <v>8834.5598599999994</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877.84</v>
      </c>
      <c r="D1165" s="1">
        <f>BILANCA!E188</f>
        <v>4332.49</v>
      </c>
      <c r="E1165" s="1">
        <v>0</v>
      </c>
      <c r="F1165" s="1">
        <v>0</v>
      </c>
      <c r="G1165" s="2">
        <f t="shared" si="22"/>
        <v>1736.79324</v>
      </c>
      <c r="H1165" s="2">
        <f t="shared" si="23"/>
        <v>0.64999999999974989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15442.56</v>
      </c>
      <c r="E1166" s="1">
        <v>0</v>
      </c>
      <c r="F1166" s="1">
        <v>0</v>
      </c>
      <c r="G1166" s="2">
        <f t="shared" si="22"/>
        <v>5651.97696</v>
      </c>
      <c r="H1166" s="2">
        <f t="shared" si="23"/>
        <v>0.44000000000050932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598743.28999999992</v>
      </c>
      <c r="D1214" s="1">
        <f>BILANCA!E237</f>
        <v>618635.21</v>
      </c>
      <c r="E1214" s="1">
        <v>0</v>
      </c>
      <c r="F1214" s="1">
        <v>0</v>
      </c>
      <c r="G1214" s="2">
        <f t="shared" si="22"/>
        <v>424119.16700999998</v>
      </c>
      <c r="H1214" s="2">
        <f t="shared" si="23"/>
        <v>0.49999999988358468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565314.31999999995</v>
      </c>
      <c r="D1215" s="1">
        <f>BILANCA!E238</f>
        <v>611016.81999999995</v>
      </c>
      <c r="E1215" s="1">
        <v>0</v>
      </c>
      <c r="F1215" s="1">
        <v>0</v>
      </c>
      <c r="G1215" s="2">
        <f t="shared" si="22"/>
        <v>414664.72671999998</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565314.31999999995</v>
      </c>
      <c r="D1216" s="1">
        <f>BILANCA!E239</f>
        <v>611016.81999999995</v>
      </c>
      <c r="E1216" s="1">
        <v>0</v>
      </c>
      <c r="F1216" s="1">
        <v>0</v>
      </c>
      <c r="G1216" s="2">
        <f t="shared" si="22"/>
        <v>416452.07467999996</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565314.31999999995</v>
      </c>
      <c r="D1217" s="1">
        <f>BILANCA!E240</f>
        <v>611016.81999999995</v>
      </c>
      <c r="E1217" s="1">
        <v>0</v>
      </c>
      <c r="F1217" s="1">
        <v>0</v>
      </c>
      <c r="G1217" s="2">
        <f t="shared" si="22"/>
        <v>418239.42264</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33428.97</v>
      </c>
      <c r="D1222" s="1">
        <f>BILANCA!E245</f>
        <v>7618.39</v>
      </c>
      <c r="E1222" s="1">
        <v>0</v>
      </c>
      <c r="F1222" s="1">
        <v>0</v>
      </c>
      <c r="G1222" s="2">
        <f t="shared" si="22"/>
        <v>11631.114250000001</v>
      </c>
      <c r="H1222" s="2">
        <f t="shared" si="23"/>
        <v>0.41999999999916326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33428.97</v>
      </c>
      <c r="D1223" s="1">
        <f>BILANCA!E246</f>
        <v>7618.39</v>
      </c>
      <c r="E1223" s="1">
        <v>0</v>
      </c>
      <c r="F1223" s="1">
        <v>0</v>
      </c>
      <c r="G1223" s="2">
        <f t="shared" si="22"/>
        <v>11679.78</v>
      </c>
      <c r="H1223" s="2">
        <f t="shared" si="23"/>
        <v>0.41999999999916326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33428.97</v>
      </c>
      <c r="D1224" s="1">
        <f>BILANCA!E247</f>
        <v>7618.39</v>
      </c>
      <c r="E1224" s="1">
        <v>0</v>
      </c>
      <c r="F1224" s="1">
        <v>0</v>
      </c>
      <c r="G1224" s="2">
        <f t="shared" si="22"/>
        <v>11728.445749999999</v>
      </c>
      <c r="H1224" s="2">
        <f t="shared" si="23"/>
        <v>0.41999999999916326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38008.589999999997</v>
      </c>
      <c r="D1236" s="1">
        <f>BILANCA!E259</f>
        <v>0</v>
      </c>
      <c r="E1236" s="1">
        <v>0</v>
      </c>
      <c r="F1236" s="1">
        <v>0</v>
      </c>
      <c r="G1236" s="2">
        <f t="shared" si="22"/>
        <v>9616.1732699999993</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38008.589999999997</v>
      </c>
      <c r="D1237" s="1">
        <f>BILANCA!E260</f>
        <v>0</v>
      </c>
      <c r="E1237" s="1">
        <v>0</v>
      </c>
      <c r="F1237" s="1">
        <v>0</v>
      </c>
      <c r="G1237" s="2">
        <f t="shared" si="22"/>
        <v>9654.1818599999988</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16327.47</v>
      </c>
      <c r="D1241" s="1">
        <f>BILANCA!E265</f>
        <v>32762.21</v>
      </c>
      <c r="E1241" s="1">
        <v>0</v>
      </c>
      <c r="F1241" s="1">
        <v>0</v>
      </c>
      <c r="G1241" s="2">
        <f t="shared" si="22"/>
        <v>21117.787620000003</v>
      </c>
      <c r="H1241" s="2">
        <f t="shared" si="23"/>
        <v>0.67999999999847205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877.84</v>
      </c>
      <c r="D1244" s="1">
        <f>BILANCA!E268</f>
        <v>4332.49</v>
      </c>
      <c r="E1244" s="1">
        <v>0</v>
      </c>
      <c r="F1244" s="1">
        <v>0</v>
      </c>
      <c r="G1244" s="2">
        <f t="shared" si="24"/>
        <v>2490.6760199999999</v>
      </c>
      <c r="H1244" s="2">
        <f t="shared" si="23"/>
        <v>0.64999999999974989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29865.9</v>
      </c>
      <c r="E1263" s="1">
        <v>0</v>
      </c>
      <c r="F1263" s="1">
        <v>0</v>
      </c>
      <c r="G1263" s="2">
        <f t="shared" si="24"/>
        <v>16724.904000000002</v>
      </c>
      <c r="H1263" s="2">
        <f t="shared" si="23"/>
        <v>9.9999999998544808E-2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68237.64</v>
      </c>
      <c r="D1264" s="1">
        <f>BILANCA!E288</f>
        <v>78596.28</v>
      </c>
      <c r="E1264" s="1">
        <v>0</v>
      </c>
      <c r="F1264" s="1">
        <v>0</v>
      </c>
      <c r="G1264" s="2">
        <f t="shared" si="24"/>
        <v>63345.886200000008</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15442.56</v>
      </c>
      <c r="E1265" s="1">
        <v>0</v>
      </c>
      <c r="F1265" s="1">
        <v>0</v>
      </c>
      <c r="G1265" s="2">
        <f t="shared" si="24"/>
        <v>8709.6038399999998</v>
      </c>
      <c r="H1265" s="2">
        <f t="shared" si="23"/>
        <v>0.44000000000050932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965849</v>
      </c>
      <c r="D1408" s="1">
        <f>'RAS-funkcijski'!E114</f>
        <v>1235102.05</v>
      </c>
      <c r="E1408" s="1">
        <v>0</v>
      </c>
      <c r="F1408" s="1">
        <v>0</v>
      </c>
      <c r="G1408" s="2">
        <f t="shared" si="24"/>
        <v>377965.84100000001</v>
      </c>
      <c r="H1408" s="2">
        <f t="shared" si="27"/>
        <v>5.0000000046566129E-2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922421.97</v>
      </c>
      <c r="D1409" s="1">
        <f>'RAS-funkcijski'!E115</f>
        <v>1172579.57</v>
      </c>
      <c r="E1409" s="1">
        <v>0</v>
      </c>
      <c r="F1409" s="1">
        <v>0</v>
      </c>
      <c r="G1409" s="2">
        <f t="shared" si="24"/>
        <v>362701.50321</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922421.97</v>
      </c>
      <c r="D1411" s="1">
        <f>'RAS-funkcijski'!E117</f>
        <v>1172579.57</v>
      </c>
      <c r="E1411" s="1">
        <v>0</v>
      </c>
      <c r="F1411" s="1">
        <v>0</v>
      </c>
      <c r="G1411" s="2">
        <f t="shared" si="24"/>
        <v>369236.66543000005</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43427.03</v>
      </c>
      <c r="D1420" s="1">
        <f>'RAS-funkcijski'!E126</f>
        <v>62522.48</v>
      </c>
      <c r="E1420" s="1">
        <v>0</v>
      </c>
      <c r="F1420" s="1">
        <v>0</v>
      </c>
      <c r="G1420" s="2">
        <f t="shared" si="24"/>
        <v>20553.582780000001</v>
      </c>
      <c r="H1420" s="2">
        <f t="shared" si="27"/>
        <v>0.51000000000203727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965849</v>
      </c>
      <c r="D1435" s="13">
        <f>'RAS-funkcijski'!E141</f>
        <v>1235102.05</v>
      </c>
      <c r="E1435" s="13">
        <v>0</v>
      </c>
      <c r="F1435" s="13">
        <v>0</v>
      </c>
      <c r="G1435" s="14">
        <f t="shared" si="24"/>
        <v>470739.27470000007</v>
      </c>
      <c r="H1435" s="14">
        <f t="shared" si="27"/>
        <v>5.0000000046566129E-2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7469.93</v>
      </c>
      <c r="E1436" s="6">
        <v>0</v>
      </c>
      <c r="F1436" s="6">
        <v>0</v>
      </c>
      <c r="G1436" s="7">
        <f t="shared" si="24"/>
        <v>14.939860000000001</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7469.93</v>
      </c>
      <c r="E1437" s="1">
        <v>0</v>
      </c>
      <c r="F1437" s="1">
        <v>0</v>
      </c>
      <c r="G1437" s="2">
        <f t="shared" si="24"/>
        <v>29.879720000000002</v>
      </c>
      <c r="H1437" s="2">
        <f t="shared" si="27"/>
        <v>6.9999999999708962E-2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7469.93</v>
      </c>
      <c r="E1438" s="1">
        <v>0</v>
      </c>
      <c r="F1438" s="1">
        <v>0</v>
      </c>
      <c r="G1438" s="2">
        <f t="shared" si="24"/>
        <v>44.819580000000002</v>
      </c>
      <c r="H1438" s="2">
        <f t="shared" si="27"/>
        <v>6.9999999999708962E-2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7469.93</v>
      </c>
      <c r="E1442" s="1">
        <v>0</v>
      </c>
      <c r="F1442" s="1">
        <v>0</v>
      </c>
      <c r="G1442" s="2">
        <f t="shared" si="24"/>
        <v>104.57902</v>
      </c>
      <c r="H1442" s="2">
        <f t="shared" si="27"/>
        <v>6.9999999999708962E-2</v>
      </c>
      <c r="I1442" s="10">
        <f t="shared" si="28"/>
        <v>7.3205313999695631</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68237.64</v>
      </c>
      <c r="D1480" s="6"/>
      <c r="E1480" s="6">
        <v>0</v>
      </c>
      <c r="F1480" s="6">
        <v>0</v>
      </c>
      <c r="G1480" s="7">
        <f t="shared" ref="G1480:G1580" si="34">B1480/1000*C1480</f>
        <v>68.237639999999999</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1322083.92</v>
      </c>
      <c r="D1481" s="1">
        <v>0</v>
      </c>
      <c r="E1481" s="1">
        <v>0</v>
      </c>
      <c r="F1481" s="1">
        <v>0</v>
      </c>
      <c r="G1481" s="2">
        <f t="shared" si="34"/>
        <v>2644.1678400000001</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1298150.5799999998</v>
      </c>
      <c r="D1483" s="1">
        <v>0</v>
      </c>
      <c r="E1483" s="1">
        <v>0</v>
      </c>
      <c r="F1483" s="1">
        <v>0</v>
      </c>
      <c r="G1483" s="2">
        <f t="shared" si="34"/>
        <v>5192.6023199999991</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1008475.84</v>
      </c>
      <c r="D1484" s="1">
        <v>0</v>
      </c>
      <c r="E1484" s="1">
        <v>0</v>
      </c>
      <c r="F1484" s="1">
        <v>0</v>
      </c>
      <c r="G1484" s="2">
        <f t="shared" si="34"/>
        <v>5042.3792000000003</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286220.08</v>
      </c>
      <c r="D1485" s="1">
        <v>0</v>
      </c>
      <c r="E1485" s="1">
        <v>0</v>
      </c>
      <c r="F1485" s="1">
        <v>0</v>
      </c>
      <c r="G1485" s="2">
        <f t="shared" si="34"/>
        <v>1717.3204800000001</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3454.66</v>
      </c>
      <c r="D1491" s="1">
        <v>0</v>
      </c>
      <c r="E1491" s="1">
        <v>0</v>
      </c>
      <c r="F1491" s="1">
        <v>0</v>
      </c>
      <c r="G1491" s="2">
        <f t="shared" si="34"/>
        <v>41.455919999999999</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23933.34</v>
      </c>
      <c r="D1492" s="1">
        <v>0</v>
      </c>
      <c r="E1492" s="1">
        <v>0</v>
      </c>
      <c r="F1492" s="1">
        <v>0</v>
      </c>
      <c r="G1492" s="2">
        <f t="shared" si="34"/>
        <v>311.13342</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1266416.82</v>
      </c>
      <c r="D1499" s="1">
        <v>0</v>
      </c>
      <c r="E1499" s="1">
        <v>0</v>
      </c>
      <c r="F1499" s="1">
        <v>0</v>
      </c>
      <c r="G1499" s="2">
        <f t="shared" si="34"/>
        <v>25328.3364</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1257926.04</v>
      </c>
      <c r="D1501" s="1">
        <v>0</v>
      </c>
      <c r="E1501" s="1">
        <v>0</v>
      </c>
      <c r="F1501" s="1">
        <v>0</v>
      </c>
      <c r="G1501" s="2">
        <f t="shared" si="34"/>
        <v>27674.372879999999</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997239.37</v>
      </c>
      <c r="D1502" s="1">
        <v>0</v>
      </c>
      <c r="E1502" s="1">
        <v>0</v>
      </c>
      <c r="F1502" s="1">
        <v>0</v>
      </c>
      <c r="G1502" s="2">
        <f t="shared" si="34"/>
        <v>22936.505509999999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260686.67</v>
      </c>
      <c r="D1503" s="1">
        <v>0</v>
      </c>
      <c r="E1503" s="1">
        <v>0</v>
      </c>
      <c r="F1503" s="1">
        <v>0</v>
      </c>
      <c r="G1503" s="2">
        <f t="shared" si="34"/>
        <v>6256.4800800000003</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8490.7800000000007</v>
      </c>
      <c r="D1510" s="1">
        <v>0</v>
      </c>
      <c r="E1510" s="1">
        <v>0</v>
      </c>
      <c r="F1510" s="1">
        <v>0</v>
      </c>
      <c r="G1510" s="2">
        <f t="shared" si="34"/>
        <v>263.21418</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123904.73999999976</v>
      </c>
      <c r="D1517" s="1">
        <v>0</v>
      </c>
      <c r="E1517" s="1">
        <v>0</v>
      </c>
      <c r="F1517" s="1">
        <v>0</v>
      </c>
      <c r="G1517" s="2">
        <f t="shared" si="34"/>
        <v>4708.3801199999907</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45308.46</v>
      </c>
      <c r="D1518" s="1">
        <v>0</v>
      </c>
      <c r="E1518" s="1">
        <v>0</v>
      </c>
      <c r="F1518" s="1">
        <v>0</v>
      </c>
      <c r="G1518" s="2">
        <f t="shared" si="34"/>
        <v>1767.0299399999999</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29865.9</v>
      </c>
      <c r="D1524" s="1">
        <v>0</v>
      </c>
      <c r="E1524" s="1">
        <v>0</v>
      </c>
      <c r="F1524" s="1">
        <v>0</v>
      </c>
      <c r="G1524" s="2">
        <f t="shared" si="34"/>
        <v>1343.9655</v>
      </c>
      <c r="H1524" s="2">
        <f t="shared" si="35"/>
        <v>9.9999999998544808E-2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25533.41</v>
      </c>
      <c r="D1530" s="1">
        <v>0</v>
      </c>
      <c r="E1530" s="1">
        <v>0</v>
      </c>
      <c r="F1530" s="1">
        <v>0</v>
      </c>
      <c r="G1530" s="2">
        <f t="shared" si="34"/>
        <v>1302.20391</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25533.41</v>
      </c>
      <c r="D1531" s="1">
        <v>0</v>
      </c>
      <c r="E1531" s="1">
        <v>0</v>
      </c>
      <c r="F1531" s="1">
        <v>0</v>
      </c>
      <c r="G1531" s="2">
        <f t="shared" si="34"/>
        <v>1327.73732</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4332.49</v>
      </c>
      <c r="D1560" s="1">
        <v>0</v>
      </c>
      <c r="E1560" s="1">
        <v>0</v>
      </c>
      <c r="F1560" s="1">
        <v>0</v>
      </c>
      <c r="G1560" s="2">
        <f t="shared" si="34"/>
        <v>350.93169</v>
      </c>
      <c r="H1560" s="2">
        <f t="shared" si="35"/>
        <v>0.48999999999978172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4332.49</v>
      </c>
      <c r="D1561" s="1">
        <v>0</v>
      </c>
      <c r="E1561" s="1">
        <v>0</v>
      </c>
      <c r="F1561" s="1">
        <v>0</v>
      </c>
      <c r="G1561" s="2">
        <f t="shared" si="34"/>
        <v>355.26418000000001</v>
      </c>
      <c r="H1561" s="2">
        <f t="shared" si="35"/>
        <v>0.48999999999978172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15442.56</v>
      </c>
      <c r="D1565" s="1">
        <v>0</v>
      </c>
      <c r="E1565" s="1">
        <v>0</v>
      </c>
      <c r="F1565" s="1">
        <v>0</v>
      </c>
      <c r="G1565" s="2">
        <f t="shared" si="34"/>
        <v>1328.0601599999998</v>
      </c>
      <c r="H1565" s="2">
        <f t="shared" si="35"/>
        <v>0.44000000000050932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15442.56</v>
      </c>
      <c r="D1566" s="1">
        <v>0</v>
      </c>
      <c r="E1566" s="1">
        <v>0</v>
      </c>
      <c r="F1566" s="1">
        <v>0</v>
      </c>
      <c r="G1566" s="2">
        <f t="shared" si="34"/>
        <v>1343.50272</v>
      </c>
      <c r="H1566" s="2">
        <f t="shared" si="35"/>
        <v>0.44000000000050932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78596.28</v>
      </c>
      <c r="D1576" s="1">
        <v>0</v>
      </c>
      <c r="E1576" s="1">
        <v>0</v>
      </c>
      <c r="F1576" s="1">
        <v>0</v>
      </c>
      <c r="G1576" s="2">
        <f t="shared" si="34"/>
        <v>7623.8391600000004</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78596.28</v>
      </c>
      <c r="D1578" s="1">
        <v>0</v>
      </c>
      <c r="E1578" s="1">
        <v>0</v>
      </c>
      <c r="F1578" s="1">
        <v>0</v>
      </c>
      <c r="G1578" s="2">
        <f t="shared" si="34"/>
        <v>7781.03172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12956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965075.03</v>
      </c>
      <c r="I16" s="170">
        <f>'PR-RAS'!E6</f>
        <v>1210065.46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946287.38000000012</v>
      </c>
      <c r="I17" s="170">
        <f>'PR-RAS'!E151</f>
        <v>1208165.2000000002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33428.969999999914</v>
      </c>
      <c r="I18" s="170">
        <f>'PR-RAS'!E645</f>
        <v>7618.3899999996829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582415.80999999994</v>
      </c>
      <c r="I20" s="173">
        <f>BILANCA!E7</f>
        <v>627146.27999999991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84565.119999999995</v>
      </c>
      <c r="I21" s="175">
        <f>BILANCA!E68</f>
        <v>115393.67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68237.64</v>
      </c>
      <c r="I22" s="175">
        <f>BILANCA!E176</f>
        <v>123904.74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598743.28999999992</v>
      </c>
      <c r="I23" s="177">
        <f>BILANCA!E237</f>
        <v>618635.21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965849</v>
      </c>
      <c r="I27" s="175">
        <f>'RAS-funkcijski'!E114</f>
        <v>1235102.05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965849</v>
      </c>
      <c r="I28" s="179">
        <f>'RAS-funkcijski'!E141</f>
        <v>1235102.05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7469.93</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68237.64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123904.73999999976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45308.46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78596.28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965075.03</v>
      </c>
      <c r="E6" s="51">
        <f>E7+E44+E50+E82+E106+E124+E133+E139</f>
        <v>1210065.46</v>
      </c>
      <c r="F6" s="52">
        <f t="shared" ref="F6:F131" si="0">IF(D6&lt;&gt;0,IF(E6/D6&gt;=100,"&gt;&gt;100",E6/D6*100),"-")</f>
        <v>125.3856355603771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780235.67</v>
      </c>
      <c r="E50" s="51">
        <f>E51+E54+E59+E62+E65+E68+E71+E74+E77</f>
        <v>1055460.3899999999</v>
      </c>
      <c r="F50" s="52">
        <f t="shared" si="0"/>
        <v>135.27456262029136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1592.67</v>
      </c>
      <c r="E59" s="51">
        <f t="shared" si="12"/>
        <v>0</v>
      </c>
      <c r="F59" s="52">
        <f t="shared" si="0"/>
        <v>0</v>
      </c>
    </row>
    <row r="60" spans="1:6" ht="24" x14ac:dyDescent="0.2">
      <c r="A60" s="53">
        <v>6331</v>
      </c>
      <c r="B60" s="86" t="s">
        <v>166</v>
      </c>
      <c r="C60" s="50" t="s">
        <v>167</v>
      </c>
      <c r="D60" s="242">
        <v>1592.67</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754083.4</v>
      </c>
      <c r="E68" s="51">
        <f t="shared" si="15"/>
        <v>1005711.26</v>
      </c>
      <c r="F68" s="52">
        <f t="shared" si="0"/>
        <v>133.36870431042507</v>
      </c>
    </row>
    <row r="69" spans="1:6" ht="12.75" customHeight="1" x14ac:dyDescent="0.2">
      <c r="A69" s="53" t="s">
        <v>184</v>
      </c>
      <c r="B69" s="85" t="s">
        <v>185</v>
      </c>
      <c r="C69" s="50" t="s">
        <v>184</v>
      </c>
      <c r="D69" s="242">
        <v>738077.3</v>
      </c>
      <c r="E69" s="242">
        <v>980636.43</v>
      </c>
      <c r="F69" s="52">
        <f t="shared" si="0"/>
        <v>132.8636485636396</v>
      </c>
    </row>
    <row r="70" spans="1:6" ht="24" x14ac:dyDescent="0.2">
      <c r="A70" s="53" t="s">
        <v>186</v>
      </c>
      <c r="B70" s="85" t="s">
        <v>187</v>
      </c>
      <c r="C70" s="50" t="s">
        <v>186</v>
      </c>
      <c r="D70" s="242">
        <v>16006.1</v>
      </c>
      <c r="E70" s="310">
        <v>25074.83</v>
      </c>
      <c r="F70" s="52">
        <f t="shared" si="0"/>
        <v>156.65796165212015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24559.599999999999</v>
      </c>
      <c r="E77" s="51">
        <f t="shared" si="18"/>
        <v>49749.13</v>
      </c>
      <c r="F77" s="52">
        <f t="shared" si="0"/>
        <v>202.5649033371879</v>
      </c>
    </row>
    <row r="78" spans="1:6" ht="12.75" customHeight="1" x14ac:dyDescent="0.2">
      <c r="A78" s="53">
        <v>6391</v>
      </c>
      <c r="B78" s="85" t="s">
        <v>202</v>
      </c>
      <c r="C78" s="50" t="s">
        <v>203</v>
      </c>
      <c r="D78" s="242">
        <v>7996.12</v>
      </c>
      <c r="E78" s="242">
        <v>10286.49</v>
      </c>
      <c r="F78" s="52">
        <f t="shared" si="0"/>
        <v>128.64351710579632</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v>16563.48</v>
      </c>
      <c r="E80" s="242">
        <v>39462.639999999999</v>
      </c>
      <c r="F80" s="52">
        <f t="shared" si="0"/>
        <v>238.25089896567627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48232.22</v>
      </c>
      <c r="E106" s="51">
        <f t="shared" si="23"/>
        <v>12740.07</v>
      </c>
      <c r="F106" s="52">
        <f t="shared" si="0"/>
        <v>26.414023654727064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48232.22</v>
      </c>
      <c r="E112" s="51">
        <f t="shared" si="25"/>
        <v>12740.07</v>
      </c>
      <c r="F112" s="52">
        <f t="shared" si="0"/>
        <v>26.414023654727064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48232.22</v>
      </c>
      <c r="E117" s="242">
        <v>12740.07</v>
      </c>
      <c r="F117" s="52">
        <f t="shared" si="0"/>
        <v>26.414023654727064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10070.51</v>
      </c>
      <c r="E124" s="51">
        <f t="shared" si="27"/>
        <v>13201.33</v>
      </c>
      <c r="F124" s="52">
        <f t="shared" si="0"/>
        <v>131.08899152078692</v>
      </c>
    </row>
    <row r="125" spans="1:6" ht="12.75" customHeight="1" x14ac:dyDescent="0.2">
      <c r="A125" s="53">
        <v>661</v>
      </c>
      <c r="B125" s="86" t="s">
        <v>296</v>
      </c>
      <c r="C125" s="50" t="s">
        <v>297</v>
      </c>
      <c r="D125" s="51">
        <f t="shared" ref="D125:E125" si="28">SUM(D126:D127)</f>
        <v>10070.51</v>
      </c>
      <c r="E125" s="51">
        <f t="shared" si="28"/>
        <v>12527.72</v>
      </c>
      <c r="F125" s="52">
        <f t="shared" si="0"/>
        <v>124.40005521070927</v>
      </c>
    </row>
    <row r="126" spans="1:6" ht="12.75" customHeight="1" x14ac:dyDescent="0.2">
      <c r="A126" s="53">
        <v>6614</v>
      </c>
      <c r="B126" s="86" t="s">
        <v>298</v>
      </c>
      <c r="C126" s="50" t="s">
        <v>299</v>
      </c>
      <c r="D126" s="242">
        <v>912.64</v>
      </c>
      <c r="E126" s="242">
        <v>0</v>
      </c>
      <c r="F126" s="52">
        <f t="shared" si="0"/>
        <v>0</v>
      </c>
    </row>
    <row r="127" spans="1:6" ht="12.75" customHeight="1" x14ac:dyDescent="0.2">
      <c r="A127" s="53">
        <v>6615</v>
      </c>
      <c r="B127" s="86" t="s">
        <v>300</v>
      </c>
      <c r="C127" s="50" t="s">
        <v>301</v>
      </c>
      <c r="D127" s="242">
        <v>9157.8700000000008</v>
      </c>
      <c r="E127" s="242">
        <v>12527.72</v>
      </c>
      <c r="F127" s="52">
        <f t="shared" si="0"/>
        <v>136.7973120387164</v>
      </c>
    </row>
    <row r="128" spans="1:6" ht="24" x14ac:dyDescent="0.2">
      <c r="A128" s="53">
        <v>663</v>
      </c>
      <c r="B128" s="231" t="s">
        <v>302</v>
      </c>
      <c r="C128" s="50" t="s">
        <v>303</v>
      </c>
      <c r="D128" s="51">
        <f t="shared" ref="D128:E128" si="29">SUM(D129:D132)</f>
        <v>0</v>
      </c>
      <c r="E128" s="51">
        <f t="shared" si="29"/>
        <v>673.61</v>
      </c>
      <c r="F128" s="52" t="str">
        <f t="shared" si="0"/>
        <v>-</v>
      </c>
    </row>
    <row r="129" spans="1:6" ht="12.75" customHeight="1" x14ac:dyDescent="0.2">
      <c r="A129" s="53">
        <v>6631</v>
      </c>
      <c r="B129" s="86" t="s">
        <v>304</v>
      </c>
      <c r="C129" s="50" t="s">
        <v>305</v>
      </c>
      <c r="D129" s="242">
        <v>0</v>
      </c>
      <c r="E129" s="242">
        <v>673.61</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126535.02</v>
      </c>
      <c r="E133" s="51">
        <f t="shared" si="30"/>
        <v>128663.67</v>
      </c>
      <c r="F133" s="52">
        <f t="shared" ref="F133:F223" si="31">IF(D133&lt;&gt;0,IF(E133/D133&gt;=100,"&gt;&gt;100",E133/D133*100),"-")</f>
        <v>101.68226155889492</v>
      </c>
    </row>
    <row r="134" spans="1:6" ht="24" x14ac:dyDescent="0.2">
      <c r="A134" s="53">
        <v>671</v>
      </c>
      <c r="B134" s="232" t="s">
        <v>314</v>
      </c>
      <c r="C134" s="50" t="s">
        <v>315</v>
      </c>
      <c r="D134" s="51">
        <f t="shared" ref="D134:E134" si="32">SUM(D135:D137)</f>
        <v>126535.02</v>
      </c>
      <c r="E134" s="51">
        <f t="shared" si="32"/>
        <v>128663.67</v>
      </c>
      <c r="F134" s="52">
        <f t="shared" si="31"/>
        <v>101.68226155889492</v>
      </c>
    </row>
    <row r="135" spans="1:6" ht="12.75" customHeight="1" x14ac:dyDescent="0.2">
      <c r="A135" s="53">
        <v>6711</v>
      </c>
      <c r="B135" s="85" t="s">
        <v>316</v>
      </c>
      <c r="C135" s="50" t="s">
        <v>317</v>
      </c>
      <c r="D135" s="242">
        <v>124512.66</v>
      </c>
      <c r="E135" s="242">
        <v>128663.67</v>
      </c>
      <c r="F135" s="52">
        <f t="shared" si="31"/>
        <v>103.3338055744693</v>
      </c>
    </row>
    <row r="136" spans="1:6" ht="24" x14ac:dyDescent="0.2">
      <c r="A136" s="53">
        <v>6712</v>
      </c>
      <c r="B136" s="232" t="s">
        <v>318</v>
      </c>
      <c r="C136" s="50" t="s">
        <v>319</v>
      </c>
      <c r="D136" s="242">
        <v>2022.36</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1.61</v>
      </c>
      <c r="E150" s="242"/>
      <c r="F150" s="52">
        <f t="shared" si="31"/>
        <v>0</v>
      </c>
    </row>
    <row r="151" spans="1:6" ht="12.75" customHeight="1" x14ac:dyDescent="0.2">
      <c r="A151" s="53">
        <v>3</v>
      </c>
      <c r="B151" s="85" t="s">
        <v>348</v>
      </c>
      <c r="C151" s="50" t="s">
        <v>56</v>
      </c>
      <c r="D151" s="51">
        <f t="shared" ref="D151:E151" si="35">D152+D163+D196+D215+D224+D252+D263</f>
        <v>946287.38000000012</v>
      </c>
      <c r="E151" s="51">
        <f t="shared" si="35"/>
        <v>1208165.2000000002</v>
      </c>
      <c r="F151" s="52">
        <f t="shared" si="31"/>
        <v>127.6742378198048</v>
      </c>
    </row>
    <row r="152" spans="1:6" ht="12.75" customHeight="1" x14ac:dyDescent="0.2">
      <c r="A152" s="53">
        <v>31</v>
      </c>
      <c r="B152" s="85" t="s">
        <v>349</v>
      </c>
      <c r="C152" s="50" t="s">
        <v>35</v>
      </c>
      <c r="D152" s="51">
        <f t="shared" ref="D152:E152" si="36">D153+D158+D159</f>
        <v>738445.04</v>
      </c>
      <c r="E152" s="51">
        <f t="shared" si="36"/>
        <v>919579.99</v>
      </c>
      <c r="F152" s="52">
        <f t="shared" si="31"/>
        <v>124.52923916991845</v>
      </c>
    </row>
    <row r="153" spans="1:6" ht="12.75" customHeight="1" x14ac:dyDescent="0.2">
      <c r="A153" s="53">
        <v>311</v>
      </c>
      <c r="B153" s="85" t="s">
        <v>350</v>
      </c>
      <c r="C153" s="50" t="s">
        <v>351</v>
      </c>
      <c r="D153" s="51">
        <f t="shared" ref="D153:E153" si="37">SUM(D154:D157)</f>
        <v>608689.34</v>
      </c>
      <c r="E153" s="51">
        <f t="shared" si="37"/>
        <v>760253.58</v>
      </c>
      <c r="F153" s="52">
        <f t="shared" si="31"/>
        <v>124.90009764258399</v>
      </c>
    </row>
    <row r="154" spans="1:6" ht="12.75" customHeight="1" x14ac:dyDescent="0.2">
      <c r="A154" s="53">
        <v>3111</v>
      </c>
      <c r="B154" s="85" t="s">
        <v>352</v>
      </c>
      <c r="C154" s="50" t="s">
        <v>353</v>
      </c>
      <c r="D154" s="242">
        <v>608689.34</v>
      </c>
      <c r="E154" s="242">
        <v>760253.58</v>
      </c>
      <c r="F154" s="52">
        <f t="shared" si="31"/>
        <v>124.90009764258399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33231.54</v>
      </c>
      <c r="E158" s="242">
        <v>35899.519999999997</v>
      </c>
      <c r="F158" s="52">
        <f t="shared" si="31"/>
        <v>108.02845730291162</v>
      </c>
    </row>
    <row r="159" spans="1:6" ht="12.75" customHeight="1" x14ac:dyDescent="0.2">
      <c r="A159" s="53">
        <v>313</v>
      </c>
      <c r="B159" s="85" t="s">
        <v>362</v>
      </c>
      <c r="C159" s="50" t="s">
        <v>363</v>
      </c>
      <c r="D159" s="51">
        <f t="shared" ref="D159:E159" si="38">SUM(D160:D162)</f>
        <v>96524.160000000003</v>
      </c>
      <c r="E159" s="51">
        <f t="shared" si="38"/>
        <v>123426.89</v>
      </c>
      <c r="F159" s="52">
        <f t="shared" si="31"/>
        <v>127.87149870042897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96524.160000000003</v>
      </c>
      <c r="E161" s="242">
        <v>123426.89</v>
      </c>
      <c r="F161" s="52">
        <f t="shared" si="31"/>
        <v>127.87149870042897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201133.5</v>
      </c>
      <c r="E163" s="51">
        <f t="shared" si="39"/>
        <v>284976.92000000004</v>
      </c>
      <c r="F163" s="52">
        <f t="shared" si="31"/>
        <v>141.68545766866288</v>
      </c>
    </row>
    <row r="164" spans="1:6" ht="12.75" customHeight="1" x14ac:dyDescent="0.2">
      <c r="A164" s="53">
        <v>321</v>
      </c>
      <c r="B164" s="85" t="s">
        <v>371</v>
      </c>
      <c r="C164" s="50" t="s">
        <v>372</v>
      </c>
      <c r="D164" s="51">
        <f t="shared" ref="D164:E164" si="40">SUM(D165:D168)</f>
        <v>39915.61</v>
      </c>
      <c r="E164" s="51">
        <f t="shared" si="40"/>
        <v>44342.020000000004</v>
      </c>
      <c r="F164" s="52">
        <f t="shared" si="31"/>
        <v>111.08942090575593</v>
      </c>
    </row>
    <row r="165" spans="1:6" ht="12.75" customHeight="1" x14ac:dyDescent="0.2">
      <c r="A165" s="53">
        <v>3211</v>
      </c>
      <c r="B165" s="85" t="s">
        <v>373</v>
      </c>
      <c r="C165" s="50" t="s">
        <v>374</v>
      </c>
      <c r="D165" s="242">
        <v>3438.72</v>
      </c>
      <c r="E165" s="242">
        <v>3502.07</v>
      </c>
      <c r="F165" s="52">
        <f t="shared" si="31"/>
        <v>101.84225525777035</v>
      </c>
    </row>
    <row r="166" spans="1:6" ht="12.75" customHeight="1" x14ac:dyDescent="0.2">
      <c r="A166" s="53">
        <v>3212</v>
      </c>
      <c r="B166" s="85" t="s">
        <v>375</v>
      </c>
      <c r="C166" s="50" t="s">
        <v>376</v>
      </c>
      <c r="D166" s="242">
        <v>33279.230000000003</v>
      </c>
      <c r="E166" s="242">
        <v>40322.94</v>
      </c>
      <c r="F166" s="52">
        <f t="shared" si="31"/>
        <v>121.16548369658793</v>
      </c>
    </row>
    <row r="167" spans="1:6" ht="12.75" customHeight="1" x14ac:dyDescent="0.2">
      <c r="A167" s="53">
        <v>3213</v>
      </c>
      <c r="B167" s="85" t="s">
        <v>377</v>
      </c>
      <c r="C167" s="50" t="s">
        <v>378</v>
      </c>
      <c r="D167" s="242">
        <v>3197.66</v>
      </c>
      <c r="E167" s="242">
        <v>517.01</v>
      </c>
      <c r="F167" s="52">
        <f t="shared" si="31"/>
        <v>16.168385631993395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73827.01999999999</v>
      </c>
      <c r="E169" s="51">
        <f t="shared" si="41"/>
        <v>140582.51</v>
      </c>
      <c r="F169" s="52">
        <f t="shared" si="31"/>
        <v>190.42148795928648</v>
      </c>
    </row>
    <row r="170" spans="1:6" ht="12.75" customHeight="1" x14ac:dyDescent="0.2">
      <c r="A170" s="53">
        <v>3221</v>
      </c>
      <c r="B170" s="85" t="s">
        <v>383</v>
      </c>
      <c r="C170" s="50" t="s">
        <v>384</v>
      </c>
      <c r="D170" s="242">
        <v>12621.96</v>
      </c>
      <c r="E170" s="242">
        <v>11612.69</v>
      </c>
      <c r="F170" s="52">
        <f t="shared" si="31"/>
        <v>92.003856770263909</v>
      </c>
    </row>
    <row r="171" spans="1:6" ht="12.75" customHeight="1" x14ac:dyDescent="0.2">
      <c r="A171" s="53">
        <v>3222</v>
      </c>
      <c r="B171" s="85" t="s">
        <v>385</v>
      </c>
      <c r="C171" s="50" t="s">
        <v>386</v>
      </c>
      <c r="D171" s="242">
        <v>45353.7</v>
      </c>
      <c r="E171" s="242">
        <v>83366.490000000005</v>
      </c>
      <c r="F171" s="52">
        <f t="shared" si="31"/>
        <v>183.81408793549372</v>
      </c>
    </row>
    <row r="172" spans="1:6" ht="12.75" customHeight="1" x14ac:dyDescent="0.2">
      <c r="A172" s="53">
        <v>3223</v>
      </c>
      <c r="B172" s="85" t="s">
        <v>387</v>
      </c>
      <c r="C172" s="50" t="s">
        <v>388</v>
      </c>
      <c r="D172" s="242">
        <v>12278.91</v>
      </c>
      <c r="E172" s="242">
        <v>16270.97</v>
      </c>
      <c r="F172" s="52">
        <f t="shared" si="31"/>
        <v>132.51151771614906</v>
      </c>
    </row>
    <row r="173" spans="1:6" ht="12.75" customHeight="1" x14ac:dyDescent="0.2">
      <c r="A173" s="53">
        <v>3224</v>
      </c>
      <c r="B173" s="85" t="s">
        <v>389</v>
      </c>
      <c r="C173" s="50" t="s">
        <v>390</v>
      </c>
      <c r="D173" s="242">
        <v>937.04</v>
      </c>
      <c r="E173" s="242">
        <v>23666.45</v>
      </c>
      <c r="F173" s="52">
        <f t="shared" si="31"/>
        <v>2525.6605907965513</v>
      </c>
    </row>
    <row r="174" spans="1:6" ht="12.75" customHeight="1" x14ac:dyDescent="0.2">
      <c r="A174" s="53">
        <v>3225</v>
      </c>
      <c r="B174" s="85" t="s">
        <v>391</v>
      </c>
      <c r="C174" s="50" t="s">
        <v>392</v>
      </c>
      <c r="D174" s="242">
        <v>2635.41</v>
      </c>
      <c r="E174" s="242">
        <v>5665.91</v>
      </c>
      <c r="F174" s="52">
        <f t="shared" si="31"/>
        <v>214.99159523565595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84648.260000000009</v>
      </c>
      <c r="E177" s="51">
        <f t="shared" si="42"/>
        <v>95310.81</v>
      </c>
      <c r="F177" s="52">
        <f t="shared" si="31"/>
        <v>112.59630144789743</v>
      </c>
    </row>
    <row r="178" spans="1:6" ht="12.75" customHeight="1" x14ac:dyDescent="0.2">
      <c r="A178" s="53">
        <v>3231</v>
      </c>
      <c r="B178" s="85" t="s">
        <v>399</v>
      </c>
      <c r="C178" s="50" t="s">
        <v>400</v>
      </c>
      <c r="D178" s="242">
        <v>1970.94</v>
      </c>
      <c r="E178" s="242">
        <v>1558.28</v>
      </c>
      <c r="F178" s="52">
        <f t="shared" si="31"/>
        <v>79.062782225740008</v>
      </c>
    </row>
    <row r="179" spans="1:6" ht="12.75" customHeight="1" x14ac:dyDescent="0.2">
      <c r="A179" s="53">
        <v>3232</v>
      </c>
      <c r="B179" s="85" t="s">
        <v>401</v>
      </c>
      <c r="C179" s="50" t="s">
        <v>402</v>
      </c>
      <c r="D179" s="242">
        <v>10126.44</v>
      </c>
      <c r="E179" s="242">
        <v>5746.22</v>
      </c>
      <c r="F179" s="52">
        <f t="shared" si="31"/>
        <v>56.744719763312681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4543.6400000000003</v>
      </c>
      <c r="E181" s="242">
        <v>4470.45</v>
      </c>
      <c r="F181" s="52">
        <f t="shared" si="31"/>
        <v>98.389176959442196</v>
      </c>
    </row>
    <row r="182" spans="1:6" ht="12.75" customHeight="1" x14ac:dyDescent="0.2">
      <c r="A182" s="53">
        <v>3235</v>
      </c>
      <c r="B182" s="85" t="s">
        <v>407</v>
      </c>
      <c r="C182" s="50" t="s">
        <v>408</v>
      </c>
      <c r="D182" s="242">
        <v>60576.28</v>
      </c>
      <c r="E182" s="242">
        <v>75481.320000000007</v>
      </c>
      <c r="F182" s="52">
        <f t="shared" si="31"/>
        <v>124.60540660469744</v>
      </c>
    </row>
    <row r="183" spans="1:6" ht="12.75" customHeight="1" x14ac:dyDescent="0.2">
      <c r="A183" s="53">
        <v>3236</v>
      </c>
      <c r="B183" s="85" t="s">
        <v>409</v>
      </c>
      <c r="C183" s="50" t="s">
        <v>410</v>
      </c>
      <c r="D183" s="242">
        <v>3391.73</v>
      </c>
      <c r="E183" s="242">
        <v>1630</v>
      </c>
      <c r="F183" s="52">
        <f t="shared" si="31"/>
        <v>48.058070660105614</v>
      </c>
    </row>
    <row r="184" spans="1:6" ht="12.75" customHeight="1" x14ac:dyDescent="0.2">
      <c r="A184" s="53">
        <v>3237</v>
      </c>
      <c r="B184" s="85" t="s">
        <v>411</v>
      </c>
      <c r="C184" s="50" t="s">
        <v>412</v>
      </c>
      <c r="D184" s="242">
        <v>2079.27</v>
      </c>
      <c r="E184" s="242">
        <v>4461.42</v>
      </c>
      <c r="F184" s="52">
        <f t="shared" si="31"/>
        <v>214.56665079571198</v>
      </c>
    </row>
    <row r="185" spans="1:6" ht="12.75" customHeight="1" x14ac:dyDescent="0.2">
      <c r="A185" s="53">
        <v>3238</v>
      </c>
      <c r="B185" s="85" t="s">
        <v>413</v>
      </c>
      <c r="C185" s="50" t="s">
        <v>414</v>
      </c>
      <c r="D185" s="242">
        <v>1959.96</v>
      </c>
      <c r="E185" s="242">
        <v>1963.12</v>
      </c>
      <c r="F185" s="52">
        <f t="shared" si="31"/>
        <v>100.16122778015877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2742.6099999999997</v>
      </c>
      <c r="E188" s="51">
        <f t="shared" si="43"/>
        <v>4741.58</v>
      </c>
      <c r="F188" s="52">
        <f t="shared" si="31"/>
        <v>172.88568188696172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338.65</v>
      </c>
      <c r="E190" s="242">
        <v>86.92</v>
      </c>
      <c r="F190" s="52">
        <f t="shared" si="31"/>
        <v>25.666617451646246</v>
      </c>
    </row>
    <row r="191" spans="1:6" ht="12.75" customHeight="1" x14ac:dyDescent="0.2">
      <c r="A191" s="53">
        <v>3293</v>
      </c>
      <c r="B191" s="85" t="s">
        <v>425</v>
      </c>
      <c r="C191" s="50" t="s">
        <v>426</v>
      </c>
      <c r="D191" s="242">
        <v>544.16</v>
      </c>
      <c r="E191" s="242">
        <v>1000.1</v>
      </c>
      <c r="F191" s="52">
        <f t="shared" si="31"/>
        <v>183.78785651279037</v>
      </c>
    </row>
    <row r="192" spans="1:6" ht="12.75" customHeight="1" x14ac:dyDescent="0.2">
      <c r="A192" s="53">
        <v>3294</v>
      </c>
      <c r="B192" s="85" t="s">
        <v>427</v>
      </c>
      <c r="C192" s="50" t="s">
        <v>428</v>
      </c>
      <c r="D192" s="242">
        <v>106.18</v>
      </c>
      <c r="E192" s="242">
        <v>145</v>
      </c>
      <c r="F192" s="52">
        <f t="shared" si="31"/>
        <v>136.56055754379355</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v>2198.86</v>
      </c>
      <c r="F194" s="52" t="str">
        <f t="shared" si="31"/>
        <v>-</v>
      </c>
    </row>
    <row r="195" spans="1:6" ht="12.75" customHeight="1" x14ac:dyDescent="0.2">
      <c r="A195" s="53">
        <v>3299</v>
      </c>
      <c r="B195" s="85" t="s">
        <v>433</v>
      </c>
      <c r="C195" s="50" t="s">
        <v>434</v>
      </c>
      <c r="D195" s="242">
        <v>1753.62</v>
      </c>
      <c r="E195" s="242">
        <v>1310.7</v>
      </c>
      <c r="F195" s="52">
        <f t="shared" si="31"/>
        <v>74.742532589728683</v>
      </c>
    </row>
    <row r="196" spans="1:6" ht="12.75" customHeight="1" x14ac:dyDescent="0.2">
      <c r="A196" s="53">
        <v>34</v>
      </c>
      <c r="B196" s="232" t="s">
        <v>435</v>
      </c>
      <c r="C196" s="50" t="s">
        <v>436</v>
      </c>
      <c r="D196" s="51">
        <f t="shared" ref="D196:E196" si="44">D197+D202+D210</f>
        <v>18.78</v>
      </c>
      <c r="E196" s="51">
        <f t="shared" si="44"/>
        <v>0.3</v>
      </c>
      <c r="F196" s="52">
        <f t="shared" si="31"/>
        <v>1.5974440894568689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18.78</v>
      </c>
      <c r="E210" s="51">
        <f t="shared" si="47"/>
        <v>0.3</v>
      </c>
      <c r="F210" s="52">
        <f t="shared" si="31"/>
        <v>1.5974440894568689</v>
      </c>
    </row>
    <row r="211" spans="1:6" ht="12.75" customHeight="1" x14ac:dyDescent="0.2">
      <c r="A211" s="53">
        <v>3431</v>
      </c>
      <c r="B211" s="232" t="s">
        <v>465</v>
      </c>
      <c r="C211" s="50" t="s">
        <v>466</v>
      </c>
      <c r="D211" s="242">
        <v>18.68</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v>
      </c>
      <c r="E213" s="242">
        <v>0.3</v>
      </c>
      <c r="F213" s="52">
        <f t="shared" si="31"/>
        <v>299.99999999999994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6690.06</v>
      </c>
      <c r="E224" s="51">
        <f t="shared" si="51"/>
        <v>3607.99</v>
      </c>
      <c r="F224" s="52">
        <f t="shared" ref="F224:F235" si="52">IF(D224&lt;&gt;0,IF(E224/D224&gt;=100,"&gt;&gt;100",E224/D224*100),"-")</f>
        <v>53.930607498288495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6690.06</v>
      </c>
      <c r="E244" s="51">
        <f t="shared" si="60"/>
        <v>3607.99</v>
      </c>
      <c r="F244" s="52">
        <f t="shared" ref="F244:F251" si="61">IF(D244&lt;&gt;0,IF(E244/D244&gt;=100,"&gt;&gt;100",E244/D244*100),"-")</f>
        <v>53.930607498288495</v>
      </c>
    </row>
    <row r="245" spans="1:6" ht="12.75" customHeight="1" x14ac:dyDescent="0.2">
      <c r="A245" s="53" t="s">
        <v>533</v>
      </c>
      <c r="B245" s="85" t="s">
        <v>534</v>
      </c>
      <c r="C245" s="50" t="s">
        <v>533</v>
      </c>
      <c r="D245" s="242">
        <v>6690.06</v>
      </c>
      <c r="E245" s="242">
        <v>3607.99</v>
      </c>
      <c r="F245" s="52">
        <f t="shared" si="61"/>
        <v>53.930607498288495</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946287.38000000012</v>
      </c>
      <c r="E289" s="51">
        <f t="shared" si="79"/>
        <v>1208165.2000000002</v>
      </c>
      <c r="F289" s="52">
        <f t="shared" si="76"/>
        <v>127.6742378198048</v>
      </c>
    </row>
    <row r="290" spans="1:6" ht="12.75" customHeight="1" x14ac:dyDescent="0.2">
      <c r="A290" s="53" t="s">
        <v>608</v>
      </c>
      <c r="B290" s="85" t="s">
        <v>619</v>
      </c>
      <c r="C290" s="50" t="s">
        <v>620</v>
      </c>
      <c r="D290" s="51">
        <f>IF(D6&gt;=D289,D6-D289,0)</f>
        <v>18787.649999999907</v>
      </c>
      <c r="E290" s="51">
        <f>IF(E6&gt;=E289,E6-E289,0)</f>
        <v>1900.2599999997765</v>
      </c>
      <c r="F290" s="52">
        <f t="shared" si="76"/>
        <v>10.114410264188368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17101.47</v>
      </c>
      <c r="E292" s="242">
        <v>16327.49</v>
      </c>
      <c r="F292" s="52">
        <f t="shared" si="76"/>
        <v>95.47419023043048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19561.62</v>
      </c>
      <c r="E350" s="51">
        <f t="shared" si="95"/>
        <v>26936.85</v>
      </c>
      <c r="F350" s="52">
        <f t="shared" si="81"/>
        <v>137.70255224260569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19561.62</v>
      </c>
      <c r="E363" s="51">
        <f t="shared" si="99"/>
        <v>26936.85</v>
      </c>
      <c r="F363" s="52">
        <f t="shared" si="81"/>
        <v>137.70255224260569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3555.64</v>
      </c>
      <c r="E369" s="51">
        <f t="shared" si="101"/>
        <v>9705.8799999999992</v>
      </c>
      <c r="F369" s="52">
        <f t="shared" si="81"/>
        <v>272.97139192944167</v>
      </c>
    </row>
    <row r="370" spans="1:6" ht="12.75" customHeight="1" x14ac:dyDescent="0.2">
      <c r="A370" s="53">
        <v>4221</v>
      </c>
      <c r="B370" s="85" t="s">
        <v>674</v>
      </c>
      <c r="C370" s="50" t="s">
        <v>766</v>
      </c>
      <c r="D370" s="242">
        <v>0</v>
      </c>
      <c r="E370" s="242">
        <v>9378.8799999999992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3555.64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327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16005.98</v>
      </c>
      <c r="E383" s="51">
        <f t="shared" si="103"/>
        <v>17230.97</v>
      </c>
      <c r="F383" s="52">
        <f t="shared" si="81"/>
        <v>107.65332706900796</v>
      </c>
    </row>
    <row r="384" spans="1:6" ht="12.75" customHeight="1" x14ac:dyDescent="0.2">
      <c r="A384" s="53">
        <v>4241</v>
      </c>
      <c r="B384" s="85" t="s">
        <v>783</v>
      </c>
      <c r="C384" s="50" t="s">
        <v>784</v>
      </c>
      <c r="D384" s="242">
        <v>16005.98</v>
      </c>
      <c r="E384" s="242">
        <v>17230.97</v>
      </c>
      <c r="F384" s="52">
        <f t="shared" si="81"/>
        <v>107.65332706900796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19561.62</v>
      </c>
      <c r="E408" s="51">
        <f t="shared" si="111"/>
        <v>26936.85</v>
      </c>
      <c r="F408" s="52">
        <f t="shared" si="81"/>
        <v>137.70255224260569</v>
      </c>
    </row>
    <row r="409" spans="1:6" ht="12.75" customHeight="1" x14ac:dyDescent="0.2">
      <c r="A409" s="53">
        <v>92212</v>
      </c>
      <c r="B409" s="85" t="s">
        <v>823</v>
      </c>
      <c r="C409" s="50" t="s">
        <v>824</v>
      </c>
      <c r="D409" s="242">
        <v>17101.47</v>
      </c>
      <c r="E409" s="242">
        <v>16327.49</v>
      </c>
      <c r="F409" s="52">
        <f t="shared" si="81"/>
        <v>95.47419023043048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965075.03</v>
      </c>
      <c r="E412" s="51">
        <f>E6+E298</f>
        <v>1210065.46</v>
      </c>
      <c r="F412" s="52">
        <f t="shared" si="81"/>
        <v>125.3856355603771</v>
      </c>
    </row>
    <row r="413" spans="1:6" ht="12.75" customHeight="1" x14ac:dyDescent="0.2">
      <c r="A413" s="53" t="s">
        <v>608</v>
      </c>
      <c r="B413" s="85" t="s">
        <v>831</v>
      </c>
      <c r="C413" s="50" t="s">
        <v>832</v>
      </c>
      <c r="D413" s="51">
        <f t="shared" ref="D413:E413" si="112">D289+D350</f>
        <v>965849.00000000012</v>
      </c>
      <c r="E413" s="51">
        <f t="shared" si="112"/>
        <v>1235102.0500000003</v>
      </c>
      <c r="F413" s="52">
        <f t="shared" si="81"/>
        <v>127.87734418112977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773.97000000008848</v>
      </c>
      <c r="E415" s="51">
        <f t="shared" si="114"/>
        <v>25036.590000000317</v>
      </c>
      <c r="F415" s="52">
        <f t="shared" si="81"/>
        <v>3234.8269312760772</v>
      </c>
    </row>
    <row r="416" spans="1:6" ht="12.75" customHeight="1" x14ac:dyDescent="0.2">
      <c r="A416" s="60" t="s">
        <v>837</v>
      </c>
      <c r="B416" s="232" t="s">
        <v>838</v>
      </c>
      <c r="C416" s="61" t="s">
        <v>839</v>
      </c>
      <c r="D416" s="51">
        <f t="shared" ref="D416:E416" si="115">IF(D292-D293+D409-D410&gt;=0,D292-D293+D409-D410,0)</f>
        <v>34202.94</v>
      </c>
      <c r="E416" s="51">
        <f t="shared" si="115"/>
        <v>32654.98</v>
      </c>
      <c r="F416" s="52">
        <f t="shared" si="81"/>
        <v>95.47419023043048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965075.03</v>
      </c>
      <c r="E639" s="51">
        <f t="shared" si="180"/>
        <v>1210065.46</v>
      </c>
      <c r="F639" s="52">
        <f t="shared" si="119"/>
        <v>125.3856355603771</v>
      </c>
    </row>
    <row r="640" spans="1:6" ht="12.75" customHeight="1" x14ac:dyDescent="0.2">
      <c r="A640" s="53" t="s">
        <v>608</v>
      </c>
      <c r="B640" s="85" t="s">
        <v>1277</v>
      </c>
      <c r="C640" s="50" t="s">
        <v>1278</v>
      </c>
      <c r="D640" s="51">
        <f t="shared" ref="D640:E640" si="181">D413+D528</f>
        <v>965849.00000000012</v>
      </c>
      <c r="E640" s="51">
        <f t="shared" si="181"/>
        <v>1235102.0500000003</v>
      </c>
      <c r="F640" s="52">
        <f t="shared" si="119"/>
        <v>127.87734418112977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773.97000000008848</v>
      </c>
      <c r="E642" s="51">
        <f t="shared" si="183"/>
        <v>25036.590000000317</v>
      </c>
      <c r="F642" s="52">
        <f t="shared" si="119"/>
        <v>3234.8269312760772</v>
      </c>
    </row>
    <row r="643" spans="1:6" ht="24" x14ac:dyDescent="0.2">
      <c r="A643" s="60" t="s">
        <v>1283</v>
      </c>
      <c r="B643" s="85" t="s">
        <v>1284</v>
      </c>
      <c r="C643" s="61" t="s">
        <v>1283</v>
      </c>
      <c r="D643" s="51">
        <f t="shared" ref="D643:E643" si="184">IF(D416-D417+D637-D638&gt;=0,D416-D417+D637-D638,0)</f>
        <v>34202.94</v>
      </c>
      <c r="E643" s="51">
        <f t="shared" si="184"/>
        <v>32654.98</v>
      </c>
      <c r="F643" s="52">
        <f t="shared" si="119"/>
        <v>95.47419023043048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33428.969999999914</v>
      </c>
      <c r="E645" s="51">
        <f t="shared" si="186"/>
        <v>7618.3899999996829</v>
      </c>
      <c r="F645" s="52">
        <f t="shared" si="119"/>
        <v>22.789783831208986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67359.81</v>
      </c>
      <c r="E647" s="243">
        <v>78296.28</v>
      </c>
      <c r="F647" s="57">
        <f t="shared" si="119"/>
        <v>116.23589793379763</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7366.24</v>
      </c>
      <c r="E650" s="242">
        <v>6267</v>
      </c>
      <c r="F650" s="52">
        <f t="shared" si="188"/>
        <v>85.077325745563542</v>
      </c>
    </row>
    <row r="651" spans="1:6" ht="12.75" customHeight="1" x14ac:dyDescent="0.2">
      <c r="A651" s="53" t="s">
        <v>1298</v>
      </c>
      <c r="B651" s="85" t="s">
        <v>1299</v>
      </c>
      <c r="C651" s="50" t="s">
        <v>1298</v>
      </c>
      <c r="D651" s="242">
        <v>7366.24</v>
      </c>
      <c r="E651" s="242">
        <v>6264.31</v>
      </c>
      <c r="F651" s="52">
        <f t="shared" si="188"/>
        <v>85.040807793392574</v>
      </c>
    </row>
    <row r="652" spans="1:6" ht="24" x14ac:dyDescent="0.2">
      <c r="A652" s="53">
        <v>11</v>
      </c>
      <c r="B652" s="85" t="s">
        <v>1300</v>
      </c>
      <c r="C652" s="50" t="s">
        <v>1301</v>
      </c>
      <c r="D652" s="51">
        <f t="shared" ref="D652:E652" si="189">+D649+D650-D651</f>
        <v>0</v>
      </c>
      <c r="E652" s="51">
        <f t="shared" si="189"/>
        <v>2.6899999999995998</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48</v>
      </c>
      <c r="F654" s="52">
        <f t="shared" si="188"/>
        <v>102.12765957446808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37</v>
      </c>
      <c r="F656" s="52">
        <f t="shared" si="188"/>
        <v>102.77777777777777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1592.67</v>
      </c>
      <c r="E664" s="242"/>
      <c r="F664" s="52">
        <f t="shared" si="188"/>
        <v>0</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738077.3</v>
      </c>
      <c r="E675" s="242">
        <v>980636.43</v>
      </c>
      <c r="F675" s="52">
        <f t="shared" si="188"/>
        <v>132.8636485636396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16006.1</v>
      </c>
      <c r="E677" s="242">
        <v>25074.83</v>
      </c>
      <c r="F677" s="52">
        <f t="shared" si="188"/>
        <v>156.65796165212015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2079.27</v>
      </c>
      <c r="E721" s="242"/>
      <c r="F721" s="52">
        <f t="shared" si="188"/>
        <v>0</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6690.06</v>
      </c>
      <c r="E792" s="242">
        <v>3607.99</v>
      </c>
      <c r="F792" s="52">
        <f t="shared" si="190"/>
        <v>53.930607498288495</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666980.92999999993</v>
      </c>
      <c r="E6" s="229">
        <f t="shared" si="0"/>
        <v>742539.95</v>
      </c>
      <c r="F6" s="230">
        <f t="shared" ref="F6:F260" si="1">IF(D6&gt;0,IF(E6/D6&gt;=100,"&gt;&gt;100",E6/D6*100),"-")</f>
        <v>111.32851279571068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582415.80999999994</v>
      </c>
      <c r="E7" s="104">
        <f t="shared" si="2"/>
        <v>627146.27999999991</v>
      </c>
      <c r="F7" s="93">
        <f t="shared" si="1"/>
        <v>107.68016067420972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582415.80999999994</v>
      </c>
      <c r="E12" s="104">
        <f t="shared" si="3"/>
        <v>627146.27999999991</v>
      </c>
      <c r="F12" s="93">
        <f t="shared" si="1"/>
        <v>107.68016067420972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524719.02999999991</v>
      </c>
      <c r="E13" s="104">
        <f t="shared" si="4"/>
        <v>514689.40999999992</v>
      </c>
      <c r="F13" s="93">
        <f t="shared" si="1"/>
        <v>98.088573231277692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766230.32</v>
      </c>
      <c r="E15" s="247">
        <v>766230.33</v>
      </c>
      <c r="F15" s="93">
        <f t="shared" si="1"/>
        <v>100.00000130509062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241511.29</v>
      </c>
      <c r="E18" s="247">
        <v>251540.92</v>
      </c>
      <c r="F18" s="93">
        <f t="shared" si="1"/>
        <v>104.15286175648353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5216.6100000000151</v>
      </c>
      <c r="E19" s="104">
        <f t="shared" si="5"/>
        <v>43338.200000000012</v>
      </c>
      <c r="F19" s="93">
        <f t="shared" si="1"/>
        <v>830.77324162626473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96398.1</v>
      </c>
      <c r="E20" s="247">
        <v>140447.85</v>
      </c>
      <c r="F20" s="93">
        <f t="shared" si="1"/>
        <v>145.69566205143047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2267.8200000000002</v>
      </c>
      <c r="E21" s="247">
        <v>2267.8200000000002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45739.42</v>
      </c>
      <c r="E24" s="247">
        <v>53599.55</v>
      </c>
      <c r="F24" s="93">
        <f t="shared" si="1"/>
        <v>117.18458607476879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3473.15</v>
      </c>
      <c r="E25" s="247">
        <v>3473.15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142661.88</v>
      </c>
      <c r="E28" s="247">
        <v>156450.17000000001</v>
      </c>
      <c r="F28" s="93">
        <f t="shared" si="1"/>
        <v>109.66501352708937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52480.17</v>
      </c>
      <c r="E35" s="104">
        <f t="shared" si="7"/>
        <v>69118.67</v>
      </c>
      <c r="F35" s="93">
        <f t="shared" si="1"/>
        <v>131.70435614061464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52480.17</v>
      </c>
      <c r="E36" s="247">
        <v>69118.67</v>
      </c>
      <c r="F36" s="93">
        <f t="shared" si="1"/>
        <v>131.70435614061464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49655.13</v>
      </c>
      <c r="E54" s="247">
        <v>50398.95</v>
      </c>
      <c r="F54" s="93">
        <f t="shared" si="1"/>
        <v>101.49797211285119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49655.13</v>
      </c>
      <c r="E55" s="247">
        <v>50398.95</v>
      </c>
      <c r="F55" s="93">
        <f t="shared" si="1"/>
        <v>101.49797211285119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84565.119999999995</v>
      </c>
      <c r="E68" s="104">
        <f t="shared" si="13"/>
        <v>115393.67</v>
      </c>
      <c r="F68" s="93">
        <f t="shared" si="1"/>
        <v>136.45539674040549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2.69</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2.69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877.84</v>
      </c>
      <c r="E78" s="104">
        <f>E79+SUM(E82:E84)-E85+E86</f>
        <v>4332.49</v>
      </c>
      <c r="F78" s="93">
        <f t="shared" si="1"/>
        <v>493.53982502506153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877.84</v>
      </c>
      <c r="E86" s="247">
        <v>4332.49</v>
      </c>
      <c r="F86" s="93">
        <f t="shared" si="1"/>
        <v>493.53982502506153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16327.47</v>
      </c>
      <c r="E146" s="104">
        <f t="shared" si="26"/>
        <v>32762.21</v>
      </c>
      <c r="F146" s="93">
        <f t="shared" si="1"/>
        <v>200.65699094838328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16327.47</v>
      </c>
      <c r="E161" s="247">
        <v>32762.21</v>
      </c>
      <c r="F161" s="93">
        <f t="shared" si="1"/>
        <v>200.65699094838328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67359.81</v>
      </c>
      <c r="E170" s="104">
        <f t="shared" si="29"/>
        <v>78296.28</v>
      </c>
      <c r="F170" s="93">
        <f t="shared" si="1"/>
        <v>116.23589793379763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67359.81</v>
      </c>
      <c r="E173" s="247">
        <v>78296.28</v>
      </c>
      <c r="F173" s="93">
        <f t="shared" si="1"/>
        <v>116.23589793379763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666980.92999999993</v>
      </c>
      <c r="E175" s="104">
        <f t="shared" si="30"/>
        <v>742539.95</v>
      </c>
      <c r="F175" s="93">
        <f t="shared" si="1"/>
        <v>111.32851279571068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68237.64</v>
      </c>
      <c r="E176" s="104">
        <f t="shared" si="31"/>
        <v>123904.74</v>
      </c>
      <c r="F176" s="93">
        <f t="shared" si="1"/>
        <v>181.57829022222927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68237.64</v>
      </c>
      <c r="E177" s="104">
        <f t="shared" si="32"/>
        <v>108462.18000000001</v>
      </c>
      <c r="F177" s="93">
        <f t="shared" si="1"/>
        <v>158.94773031423713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67359.8</v>
      </c>
      <c r="E178" s="247">
        <v>78596.28</v>
      </c>
      <c r="F178" s="93">
        <f t="shared" si="1"/>
        <v>116.68128468314929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25533.41</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877.84</v>
      </c>
      <c r="E188" s="247">
        <v>4332.49</v>
      </c>
      <c r="F188" s="93">
        <f t="shared" si="1"/>
        <v>493.53982502506153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15442.56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598743.28999999992</v>
      </c>
      <c r="E237" s="104">
        <f t="shared" si="41"/>
        <v>618635.21</v>
      </c>
      <c r="F237" s="93">
        <f t="shared" si="1"/>
        <v>103.32227856783165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565314.31999999995</v>
      </c>
      <c r="E238" s="104">
        <f t="shared" si="42"/>
        <v>611016.81999999995</v>
      </c>
      <c r="F238" s="93">
        <f t="shared" si="1"/>
        <v>108.08444052858948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565314.31999999995</v>
      </c>
      <c r="E239" s="104">
        <f t="shared" si="43"/>
        <v>611016.81999999995</v>
      </c>
      <c r="F239" s="93">
        <f t="shared" si="1"/>
        <v>108.08444052858948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565314.31999999995</v>
      </c>
      <c r="E240" s="247">
        <v>611016.81999999995</v>
      </c>
      <c r="F240" s="93">
        <f t="shared" si="1"/>
        <v>108.08444052858948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33428.97</v>
      </c>
      <c r="E245" s="104">
        <f t="shared" si="45"/>
        <v>7618.39</v>
      </c>
      <c r="F245" s="93">
        <f t="shared" si="1"/>
        <v>22.789783831209874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33428.97</v>
      </c>
      <c r="E246" s="104">
        <f t="shared" si="46"/>
        <v>7618.39</v>
      </c>
      <c r="F246" s="93">
        <f t="shared" si="1"/>
        <v>22.789783831209874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33428.97</v>
      </c>
      <c r="E247" s="247">
        <v>7618.39</v>
      </c>
      <c r="F247" s="93">
        <f t="shared" si="1"/>
        <v>22.789783831209874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38008.589999999997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38008.589999999997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16327.47</v>
      </c>
      <c r="E265" s="247">
        <v>32762.21</v>
      </c>
      <c r="F265" s="93">
        <f t="shared" si="50"/>
        <v>200.65699094838328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877.84</v>
      </c>
      <c r="E268" s="247">
        <v>4332.49</v>
      </c>
      <c r="F268" s="93">
        <f t="shared" si="50"/>
        <v>493.53982502506153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29865.9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68237.64</v>
      </c>
      <c r="E288" s="247">
        <v>78596.28</v>
      </c>
      <c r="F288" s="93">
        <f t="shared" si="50"/>
        <v>115.18024363093448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15442.56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965849</v>
      </c>
      <c r="E114" s="81">
        <f t="shared" si="22"/>
        <v>1235102.05</v>
      </c>
      <c r="F114" s="63">
        <f t="shared" si="1"/>
        <v>127.87734418112977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922421.97</v>
      </c>
      <c r="E115" s="81">
        <f t="shared" si="23"/>
        <v>1172579.57</v>
      </c>
      <c r="F115" s="63">
        <f t="shared" si="1"/>
        <v>127.11964893897746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922421.97</v>
      </c>
      <c r="E117" s="249">
        <v>1172579.57</v>
      </c>
      <c r="F117" s="63">
        <f t="shared" si="1"/>
        <v>127.11964893897746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43427.03</v>
      </c>
      <c r="E126" s="249">
        <v>62522.48</v>
      </c>
      <c r="F126" s="63">
        <f t="shared" si="1"/>
        <v>143.97134687773951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965849</v>
      </c>
      <c r="E141" s="106">
        <f t="shared" si="28"/>
        <v>1235102.05</v>
      </c>
      <c r="F141" s="82">
        <f t="shared" si="1"/>
        <v>127.87734418112977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7469.93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7469.93</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7469.93</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7469.93</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68237.64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1322083.92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1298150.5799999998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1008475.84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286220.08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3454.66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23933.34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1266416.82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1257926.04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997239.37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260686.67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8490.7800000000007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123904.73999999976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45308.46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29865.9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25533.41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25533.41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4332.49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4332.49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15442.56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15442.56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78596.28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78596.28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50"/>
  <sheetViews>
    <sheetView showGridLines="0" tabSelected="1" topLeftCell="A302" zoomScaleNormal="100" workbookViewId="0">
      <selection activeCell="C15" sqref="C15"/>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22" ht="12.75" hidden="1" customHeight="1" x14ac:dyDescent="0.2">
      <c r="A1" s="371" t="s">
        <v>2859</v>
      </c>
      <c r="B1" s="365"/>
      <c r="C1" s="365"/>
      <c r="D1" s="365"/>
      <c r="E1" s="71" t="s">
        <v>3001</v>
      </c>
      <c r="F1" s="71"/>
      <c r="G1" s="71"/>
      <c r="H1" s="71"/>
      <c r="I1" s="71"/>
      <c r="J1" s="71"/>
      <c r="K1" s="71"/>
      <c r="L1" s="71"/>
      <c r="M1" s="71"/>
      <c r="N1" s="71"/>
      <c r="O1" s="71"/>
      <c r="P1" s="71"/>
    </row>
    <row r="2" spans="1:22" ht="37.5" customHeight="1" x14ac:dyDescent="0.2">
      <c r="A2" s="371" t="s">
        <v>3002</v>
      </c>
      <c r="B2" s="365"/>
      <c r="C2" s="365"/>
      <c r="D2" s="365"/>
    </row>
    <row r="3" spans="1:22"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12956</v>
      </c>
      <c r="P3" s="71"/>
    </row>
    <row r="4" spans="1:22"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22"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22"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22"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22"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22"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22"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22"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22"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22"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22" ht="19.5" customHeight="1" x14ac:dyDescent="0.2">
      <c r="A14" s="367" t="s">
        <v>3019</v>
      </c>
      <c r="B14" s="368"/>
      <c r="C14" s="369"/>
      <c r="D14" s="123"/>
      <c r="E14" s="71">
        <f>SUM(E15:E19)</f>
        <v>0</v>
      </c>
      <c r="F14" s="71">
        <f>SUM(F15:F19)</f>
        <v>0</v>
      </c>
      <c r="G14" s="71"/>
      <c r="H14" s="71"/>
      <c r="I14" s="71"/>
      <c r="J14" s="71"/>
      <c r="K14" s="71"/>
      <c r="L14" s="71"/>
      <c r="M14" s="71"/>
      <c r="N14" s="71"/>
      <c r="O14" s="71"/>
      <c r="P14" s="71"/>
    </row>
    <row r="15" spans="1:22"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22"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c r="T16" s="367" t="s">
        <v>3019</v>
      </c>
      <c r="U16" s="368"/>
      <c r="V16" s="369"/>
    </row>
    <row r="17" spans="1:22"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c r="T17" s="133">
        <v>1</v>
      </c>
      <c r="U17" s="134" t="str">
        <f t="shared" ref="U17:U20" si="6">IF(X17=1,"Pogreška",IF(Y17=1,"Provjera","O.K."))</f>
        <v>O.K.</v>
      </c>
      <c r="V17" s="116" t="s">
        <v>3020</v>
      </c>
    </row>
    <row r="18" spans="1:22"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c r="T18" s="133">
        <v>2</v>
      </c>
      <c r="U18" s="134" t="str">
        <f t="shared" si="6"/>
        <v>O.K.</v>
      </c>
      <c r="V18" s="116" t="s">
        <v>3021</v>
      </c>
    </row>
    <row r="19" spans="1:22"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c r="T19" s="133">
        <v>3</v>
      </c>
      <c r="U19" s="134" t="str">
        <f t="shared" si="6"/>
        <v>O.K.</v>
      </c>
      <c r="V19" s="116" t="s">
        <v>3022</v>
      </c>
    </row>
    <row r="20" spans="1:22" ht="19.5" customHeight="1" x14ac:dyDescent="0.2">
      <c r="A20" s="370" t="s">
        <v>3025</v>
      </c>
      <c r="B20" s="368"/>
      <c r="C20" s="369"/>
      <c r="D20" s="123"/>
      <c r="E20" s="71">
        <f>SUM(E21:E276)</f>
        <v>0</v>
      </c>
      <c r="F20" s="71">
        <f>SUM(F21:F276)</f>
        <v>5</v>
      </c>
      <c r="G20" s="71"/>
      <c r="H20" s="71"/>
      <c r="I20" s="71"/>
      <c r="J20" s="71"/>
      <c r="K20" s="71"/>
      <c r="L20" s="71"/>
      <c r="M20" s="71"/>
      <c r="N20" s="71"/>
      <c r="O20" s="71"/>
      <c r="P20" s="71"/>
      <c r="T20" s="133">
        <v>4</v>
      </c>
      <c r="U20" s="134" t="str">
        <f t="shared" si="6"/>
        <v>O.K.</v>
      </c>
      <c r="V20" s="116" t="s">
        <v>3023</v>
      </c>
    </row>
    <row r="21" spans="1:22" ht="78.75" x14ac:dyDescent="0.2">
      <c r="A21" s="133">
        <v>1</v>
      </c>
      <c r="B21" s="134" t="str">
        <f>IF(E21=1,"Pogreška",IF(F21=1,"Provjera","O.K."))</f>
        <v>O.K.</v>
      </c>
      <c r="C21" s="116" t="s">
        <v>3026</v>
      </c>
      <c r="D21" s="123"/>
      <c r="E21" s="71">
        <f t="shared" ref="E21:E84" si="7">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c r="T21" s="133">
        <v>5</v>
      </c>
      <c r="U21" s="134" t="str">
        <f>IF(X21=1,"Pogreška",IF(Y21=1,"Provjera","O.K."))</f>
        <v>O.K.</v>
      </c>
      <c r="V21" s="307" t="s">
        <v>3024</v>
      </c>
    </row>
    <row r="22" spans="1:22" ht="15" customHeight="1" x14ac:dyDescent="0.2">
      <c r="A22" s="133">
        <v>2</v>
      </c>
      <c r="B22" s="134" t="str">
        <f t="shared" ref="B22:B33" si="8">IF(E22=1,"Pogreška",IF(F22=1,"Provjera","O.K."))</f>
        <v>O.K.</v>
      </c>
      <c r="C22" s="117" t="s">
        <v>3027</v>
      </c>
      <c r="D22" s="123"/>
      <c r="E22" s="71">
        <f t="shared" si="7"/>
        <v>0</v>
      </c>
      <c r="F22" s="71">
        <f t="shared" ref="F22:F85" si="9">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22" ht="15" customHeight="1" x14ac:dyDescent="0.2">
      <c r="A23" s="133">
        <v>3</v>
      </c>
      <c r="B23" s="134" t="str">
        <f t="shared" si="8"/>
        <v>O.K.</v>
      </c>
      <c r="C23" s="117" t="s">
        <v>3028</v>
      </c>
      <c r="D23" s="123"/>
      <c r="E23" s="71">
        <f t="shared" si="7"/>
        <v>0</v>
      </c>
      <c r="F23" s="71">
        <f t="shared" si="9"/>
        <v>0</v>
      </c>
      <c r="G23" s="71">
        <f>IF(OR(AND('PR-RAS'!D654=0,'PR-RAS'!D656&lt;&gt;0),AND('PR-RAS'!D654&lt;&gt;0,'PR-RAS'!D656=0)),1,0)</f>
        <v>0</v>
      </c>
      <c r="H23" s="71">
        <f>IF(OR(AND('PR-RAS'!E654=0,'PR-RAS'!E656&lt;&gt;0),AND('PR-RAS'!E654&lt;&gt;0,'PR-RAS'!E656=0)),1,0)</f>
        <v>0</v>
      </c>
      <c r="I23" s="71"/>
      <c r="J23" s="71"/>
      <c r="K23" s="71"/>
      <c r="L23" s="71"/>
      <c r="M23" s="71"/>
      <c r="N23" s="71"/>
      <c r="O23" s="71"/>
      <c r="P23" s="71"/>
    </row>
    <row r="24" spans="1:22" ht="15" customHeight="1" x14ac:dyDescent="0.2">
      <c r="A24" s="133">
        <v>4</v>
      </c>
      <c r="B24" s="134" t="str">
        <f t="shared" si="8"/>
        <v>O.K.</v>
      </c>
      <c r="C24" s="117" t="s">
        <v>3029</v>
      </c>
      <c r="D24" s="123"/>
      <c r="E24" s="71">
        <f t="shared" si="7"/>
        <v>0</v>
      </c>
      <c r="F24" s="71">
        <f t="shared" si="9"/>
        <v>0</v>
      </c>
      <c r="G24" s="71">
        <f>IF(ROUND('PR-RAS'!D658,2)&gt;ROUND('PR-RAS'!D24,2),1,0)</f>
        <v>0</v>
      </c>
      <c r="H24" s="71">
        <f>IF(ROUND('PR-RAS'!E658,2)&gt;ROUND('PR-RAS'!E24,2),1,0)</f>
        <v>0</v>
      </c>
      <c r="I24" s="71"/>
      <c r="J24" s="71"/>
      <c r="K24" s="71"/>
      <c r="L24" s="71"/>
      <c r="M24" s="71"/>
      <c r="N24" s="71"/>
      <c r="O24" s="71"/>
      <c r="P24" s="71"/>
    </row>
    <row r="25" spans="1:22" ht="15" customHeight="1" x14ac:dyDescent="0.2">
      <c r="A25" s="133">
        <v>5</v>
      </c>
      <c r="B25" s="134" t="str">
        <f t="shared" si="8"/>
        <v>O.K.</v>
      </c>
      <c r="C25" s="117" t="s">
        <v>3030</v>
      </c>
      <c r="D25" s="123"/>
      <c r="E25" s="71">
        <f t="shared" si="7"/>
        <v>0</v>
      </c>
      <c r="F25" s="71">
        <f t="shared" si="9"/>
        <v>0</v>
      </c>
      <c r="G25" s="71">
        <f>IF(ROUND('PR-RAS'!D659+'PR-RAS'!D660,2)&gt;ROUND('PR-RAS'!D33,2),1,0)</f>
        <v>0</v>
      </c>
      <c r="H25" s="71">
        <f>IF(ROUND('PR-RAS'!E659+'PR-RAS'!E660,2)&gt;ROUND('PR-RAS'!E33,2),1,0)</f>
        <v>0</v>
      </c>
      <c r="I25" s="71"/>
      <c r="J25" s="71"/>
      <c r="K25" s="71"/>
      <c r="L25" s="71"/>
      <c r="M25" s="71"/>
      <c r="N25" s="71"/>
      <c r="O25" s="71"/>
      <c r="P25" s="71"/>
    </row>
    <row r="26" spans="1:22" ht="15" customHeight="1" x14ac:dyDescent="0.2">
      <c r="A26" s="133">
        <v>6</v>
      </c>
      <c r="B26" s="134" t="str">
        <f t="shared" si="8"/>
        <v>O.K.</v>
      </c>
      <c r="C26" s="117" t="s">
        <v>3031</v>
      </c>
      <c r="D26" s="123"/>
      <c r="E26" s="71">
        <f t="shared" si="7"/>
        <v>0</v>
      </c>
      <c r="F26" s="71">
        <f t="shared" si="9"/>
        <v>0</v>
      </c>
      <c r="G26" s="71">
        <f>IF(ABS('PR-RAS'!D60-SUM('PR-RAS'!D661:D664))&gt;0.001,1,0)</f>
        <v>0</v>
      </c>
      <c r="H26" s="71">
        <f>IF(ABS('PR-RAS'!E60-SUM('PR-RAS'!E661:E664))&gt;0.001,1,0)</f>
        <v>0</v>
      </c>
      <c r="I26" s="71"/>
      <c r="J26" s="71"/>
      <c r="K26" s="71"/>
      <c r="L26" s="71"/>
      <c r="M26" s="71"/>
      <c r="N26" s="71"/>
      <c r="O26" s="71"/>
      <c r="P26" s="71"/>
    </row>
    <row r="27" spans="1:22" ht="15" customHeight="1" x14ac:dyDescent="0.2">
      <c r="A27" s="133">
        <v>7</v>
      </c>
      <c r="B27" s="134" t="str">
        <f t="shared" si="8"/>
        <v>O.K.</v>
      </c>
      <c r="C27" s="117" t="s">
        <v>3032</v>
      </c>
      <c r="D27" s="123"/>
      <c r="E27" s="71">
        <f t="shared" si="7"/>
        <v>0</v>
      </c>
      <c r="F27" s="71">
        <f t="shared" si="9"/>
        <v>0</v>
      </c>
      <c r="G27" s="71">
        <f>IF(ABS('PR-RAS'!D61-SUM('PR-RAS'!D665:'PR-RAS'!D668))&gt;0.001,1,0)</f>
        <v>0</v>
      </c>
      <c r="H27" s="71">
        <f>IF(ABS('PR-RAS'!E61-SUM('PR-RAS'!E665:'PR-RAS'!E668))&gt;0.001,1,0)</f>
        <v>0</v>
      </c>
      <c r="I27" s="71"/>
      <c r="J27" s="71"/>
      <c r="K27" s="71"/>
      <c r="L27" s="71"/>
      <c r="M27" s="71"/>
      <c r="N27" s="71"/>
      <c r="O27" s="71"/>
      <c r="P27" s="71"/>
    </row>
    <row r="28" spans="1:22" ht="15" customHeight="1" x14ac:dyDescent="0.2">
      <c r="A28" s="133">
        <v>8</v>
      </c>
      <c r="B28" s="134" t="str">
        <f t="shared" si="8"/>
        <v>O.K.</v>
      </c>
      <c r="C28" s="117" t="s">
        <v>3033</v>
      </c>
      <c r="D28" s="123"/>
      <c r="E28" s="71">
        <f t="shared" si="7"/>
        <v>0</v>
      </c>
      <c r="F28" s="71">
        <f t="shared" si="9"/>
        <v>0</v>
      </c>
      <c r="G28" s="71">
        <f>IF(ABS('PR-RAS'!D63-SUM('PR-RAS'!D669:D671))&gt;0.001,1,0)</f>
        <v>0</v>
      </c>
      <c r="H28" s="71">
        <f>IF(ABS('PR-RAS'!E63-SUM('PR-RAS'!E669:E671))&gt;0.001,1,0)</f>
        <v>0</v>
      </c>
      <c r="I28" s="71"/>
      <c r="J28" s="71"/>
      <c r="K28" s="71"/>
      <c r="L28" s="71"/>
      <c r="M28" s="71"/>
      <c r="N28" s="71"/>
      <c r="O28" s="71"/>
      <c r="P28" s="71"/>
    </row>
    <row r="29" spans="1:22" ht="15" customHeight="1" x14ac:dyDescent="0.2">
      <c r="A29" s="133">
        <v>9</v>
      </c>
      <c r="B29" s="134" t="str">
        <f t="shared" si="8"/>
        <v>O.K.</v>
      </c>
      <c r="C29" s="117" t="s">
        <v>3034</v>
      </c>
      <c r="D29" s="123"/>
      <c r="E29" s="71">
        <f t="shared" si="7"/>
        <v>0</v>
      </c>
      <c r="F29" s="71">
        <f t="shared" si="9"/>
        <v>0</v>
      </c>
      <c r="G29" s="71">
        <f>IF(ABS('PR-RAS'!D64-SUM('PR-RAS'!D672:D674))&gt;0.001,1,0)</f>
        <v>0</v>
      </c>
      <c r="H29" s="71">
        <f>IF(ABS('PR-RAS'!E64-SUM('PR-RAS'!E672:E674))&gt;0.001,1,0)</f>
        <v>0</v>
      </c>
      <c r="I29" s="71"/>
      <c r="J29" s="71"/>
      <c r="K29" s="71"/>
      <c r="L29" s="71"/>
      <c r="M29" s="71"/>
      <c r="N29" s="71"/>
      <c r="O29" s="71"/>
      <c r="P29" s="71"/>
    </row>
    <row r="30" spans="1:22" ht="15" customHeight="1" x14ac:dyDescent="0.2">
      <c r="A30" s="133">
        <v>10</v>
      </c>
      <c r="B30" s="134" t="str">
        <f t="shared" si="8"/>
        <v>O.K.</v>
      </c>
      <c r="C30" s="117" t="s">
        <v>3035</v>
      </c>
      <c r="D30" s="123"/>
      <c r="E30" s="71">
        <f t="shared" si="7"/>
        <v>0</v>
      </c>
      <c r="F30" s="71">
        <f t="shared" si="9"/>
        <v>0</v>
      </c>
      <c r="G30" s="71">
        <f>IF(ROUND('PR-RAS'!D69,2)&lt;&gt;ROUND('PR-RAS'!D675+'PR-RAS'!D676,2),1,0)</f>
        <v>0</v>
      </c>
      <c r="H30" s="71">
        <f>IF(ROUND('PR-RAS'!E69,2)&lt;&gt;ROUND('PR-RAS'!E675+'PR-RAS'!E676,2),1,0)</f>
        <v>0</v>
      </c>
      <c r="I30" s="71"/>
      <c r="J30" s="71"/>
      <c r="K30" s="71"/>
      <c r="L30" s="71"/>
      <c r="M30" s="71"/>
      <c r="N30" s="71"/>
      <c r="O30" s="71"/>
      <c r="P30" s="71"/>
    </row>
    <row r="31" spans="1:22" ht="15" customHeight="1" x14ac:dyDescent="0.2">
      <c r="A31" s="133">
        <v>11</v>
      </c>
      <c r="B31" s="134" t="str">
        <f t="shared" si="8"/>
        <v>O.K.</v>
      </c>
      <c r="C31" s="117" t="s">
        <v>3036</v>
      </c>
      <c r="D31" s="123"/>
      <c r="E31" s="71">
        <f t="shared" si="7"/>
        <v>0</v>
      </c>
      <c r="F31" s="71">
        <f t="shared" si="9"/>
        <v>0</v>
      </c>
      <c r="G31" s="71">
        <f>IF(ABS('PR-RAS'!D70-'PR-RAS'!D677-'PR-RAS'!D678)&gt;0.001,1,0)</f>
        <v>0</v>
      </c>
      <c r="H31" s="71">
        <f>IF(ABS('PR-RAS'!E70-'PR-RAS'!E677-'PR-RAS'!E678)&gt;0.001,1,0)</f>
        <v>0</v>
      </c>
      <c r="I31" s="71"/>
      <c r="J31" s="71"/>
      <c r="K31" s="71"/>
      <c r="L31" s="71"/>
      <c r="M31" s="71"/>
      <c r="N31" s="71"/>
      <c r="O31" s="71"/>
      <c r="P31" s="71"/>
    </row>
    <row r="32" spans="1:22" ht="15" customHeight="1" x14ac:dyDescent="0.2">
      <c r="A32" s="133">
        <v>238</v>
      </c>
      <c r="B32" s="134" t="str">
        <f t="shared" si="8"/>
        <v>O.K.</v>
      </c>
      <c r="C32" s="117" t="s">
        <v>3037</v>
      </c>
      <c r="D32" s="123"/>
      <c r="E32" s="71">
        <f t="shared" si="7"/>
        <v>0</v>
      </c>
      <c r="F32" s="71">
        <f t="shared" si="9"/>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8"/>
        <v>O.K.</v>
      </c>
      <c r="C33" s="117" t="s">
        <v>3038</v>
      </c>
      <c r="D33" s="123"/>
      <c r="E33" s="71">
        <f t="shared" si="7"/>
        <v>0</v>
      </c>
      <c r="F33" s="71">
        <f t="shared" si="9"/>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10">IF(E34=1,"Pogreška",IF(F34=1,"Provjera","O.K."))</f>
        <v>O.K.</v>
      </c>
      <c r="C34" s="117" t="s">
        <v>3039</v>
      </c>
      <c r="D34" s="123"/>
      <c r="E34" s="71">
        <f t="shared" si="7"/>
        <v>0</v>
      </c>
      <c r="F34" s="71">
        <f t="shared" si="9"/>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10"/>
        <v>O.K.</v>
      </c>
      <c r="C35" s="117" t="s">
        <v>3040</v>
      </c>
      <c r="D35" s="123"/>
      <c r="E35" s="71">
        <f t="shared" si="7"/>
        <v>0</v>
      </c>
      <c r="F35" s="71">
        <f t="shared" si="9"/>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10"/>
        <v>O.K.</v>
      </c>
      <c r="C36" s="117" t="s">
        <v>3041</v>
      </c>
      <c r="D36" s="123"/>
      <c r="E36" s="71">
        <f t="shared" si="7"/>
        <v>0</v>
      </c>
      <c r="F36" s="71">
        <f t="shared" si="9"/>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10"/>
        <v>O.K.</v>
      </c>
      <c r="C37" s="117" t="s">
        <v>3042</v>
      </c>
      <c r="D37" s="123"/>
      <c r="E37" s="71">
        <f t="shared" si="7"/>
        <v>0</v>
      </c>
      <c r="F37" s="71">
        <f t="shared" si="9"/>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10"/>
        <v>O.K.</v>
      </c>
      <c r="C38" s="117" t="s">
        <v>3043</v>
      </c>
      <c r="D38" s="123"/>
      <c r="E38" s="71">
        <f t="shared" si="7"/>
        <v>0</v>
      </c>
      <c r="F38" s="71">
        <f t="shared" si="9"/>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10"/>
        <v>O.K.</v>
      </c>
      <c r="C39" s="117" t="s">
        <v>3044</v>
      </c>
      <c r="D39" s="123"/>
      <c r="E39" s="71">
        <f t="shared" si="7"/>
        <v>0</v>
      </c>
      <c r="F39" s="71">
        <f t="shared" si="9"/>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1">IF(E40=1,"Pogreška",IF(F40=1,"Provjera","O.K."))</f>
        <v>O.K.</v>
      </c>
      <c r="C40" s="117" t="s">
        <v>3045</v>
      </c>
      <c r="D40" s="123"/>
      <c r="E40" s="71">
        <f t="shared" si="7"/>
        <v>0</v>
      </c>
      <c r="F40" s="71">
        <f t="shared" si="9"/>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1"/>
        <v>O.K.</v>
      </c>
      <c r="C41" s="117" t="s">
        <v>3046</v>
      </c>
      <c r="D41" s="123"/>
      <c r="E41" s="71">
        <f t="shared" si="7"/>
        <v>0</v>
      </c>
      <c r="F41" s="71">
        <f t="shared" si="9"/>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1"/>
        <v>O.K.</v>
      </c>
      <c r="C42" s="117" t="s">
        <v>3047</v>
      </c>
      <c r="D42" s="123"/>
      <c r="E42" s="71">
        <f t="shared" si="7"/>
        <v>0</v>
      </c>
      <c r="F42" s="71">
        <f t="shared" si="9"/>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1"/>
        <v>O.K.</v>
      </c>
      <c r="C43" s="117" t="s">
        <v>3048</v>
      </c>
      <c r="D43" s="123"/>
      <c r="E43" s="71">
        <f t="shared" si="7"/>
        <v>0</v>
      </c>
      <c r="F43" s="71">
        <f t="shared" si="9"/>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1"/>
        <v>O.K.</v>
      </c>
      <c r="C44" s="117" t="s">
        <v>3049</v>
      </c>
      <c r="D44" s="123"/>
      <c r="E44" s="71">
        <f t="shared" si="7"/>
        <v>0</v>
      </c>
      <c r="F44" s="71">
        <f t="shared" si="9"/>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1"/>
        <v>O.K.</v>
      </c>
      <c r="C45" s="117" t="s">
        <v>3050</v>
      </c>
      <c r="D45" s="123"/>
      <c r="E45" s="71">
        <f t="shared" si="7"/>
        <v>0</v>
      </c>
      <c r="F45" s="71">
        <f t="shared" si="9"/>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1"/>
        <v>O.K.</v>
      </c>
      <c r="C46" s="117" t="s">
        <v>3051</v>
      </c>
      <c r="D46" s="123"/>
      <c r="E46" s="71">
        <f t="shared" si="7"/>
        <v>0</v>
      </c>
      <c r="F46" s="71">
        <f t="shared" si="9"/>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1"/>
        <v>O.K.</v>
      </c>
      <c r="C47" s="117" t="s">
        <v>3052</v>
      </c>
      <c r="D47" s="123"/>
      <c r="E47" s="71">
        <f t="shared" si="7"/>
        <v>0</v>
      </c>
      <c r="F47" s="71">
        <f t="shared" si="9"/>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1"/>
        <v>O.K.</v>
      </c>
      <c r="C48" s="117" t="s">
        <v>3053</v>
      </c>
      <c r="D48" s="123"/>
      <c r="E48" s="71">
        <f t="shared" si="7"/>
        <v>0</v>
      </c>
      <c r="F48" s="71">
        <f t="shared" si="9"/>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1"/>
        <v>O.K.</v>
      </c>
      <c r="C49" s="117" t="s">
        <v>3054</v>
      </c>
      <c r="D49" s="123"/>
      <c r="E49" s="71">
        <f t="shared" si="7"/>
        <v>0</v>
      </c>
      <c r="F49" s="71">
        <f t="shared" si="9"/>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1"/>
        <v>O.K.</v>
      </c>
      <c r="C50" s="117" t="s">
        <v>3055</v>
      </c>
      <c r="D50" s="123"/>
      <c r="E50" s="71">
        <f t="shared" si="7"/>
        <v>0</v>
      </c>
      <c r="F50" s="71">
        <f t="shared" si="9"/>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1"/>
        <v>O.K.</v>
      </c>
      <c r="C51" s="117" t="s">
        <v>3056</v>
      </c>
      <c r="D51" s="123"/>
      <c r="E51" s="71">
        <f t="shared" si="7"/>
        <v>0</v>
      </c>
      <c r="F51" s="71">
        <f t="shared" si="9"/>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1"/>
        <v>O.K.</v>
      </c>
      <c r="C52" s="117" t="s">
        <v>3057</v>
      </c>
      <c r="D52" s="123"/>
      <c r="E52" s="71">
        <f t="shared" si="7"/>
        <v>0</v>
      </c>
      <c r="F52" s="71">
        <f t="shared" si="9"/>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1"/>
        <v>O.K.</v>
      </c>
      <c r="C53" s="117" t="s">
        <v>3058</v>
      </c>
      <c r="D53" s="123"/>
      <c r="E53" s="71">
        <f t="shared" si="7"/>
        <v>0</v>
      </c>
      <c r="F53" s="71">
        <f t="shared" si="9"/>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1"/>
        <v>O.K.</v>
      </c>
      <c r="C54" s="117" t="s">
        <v>3059</v>
      </c>
      <c r="D54" s="123"/>
      <c r="E54" s="71">
        <f t="shared" si="7"/>
        <v>0</v>
      </c>
      <c r="F54" s="71">
        <f t="shared" si="9"/>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1"/>
        <v>O.K.</v>
      </c>
      <c r="C55" s="117" t="s">
        <v>3060</v>
      </c>
      <c r="D55" s="123"/>
      <c r="E55" s="71">
        <f t="shared" si="7"/>
        <v>0</v>
      </c>
      <c r="F55" s="71">
        <f t="shared" si="9"/>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1"/>
        <v>O.K.</v>
      </c>
      <c r="C56" s="117" t="s">
        <v>3061</v>
      </c>
      <c r="D56" s="123"/>
      <c r="E56" s="71">
        <f t="shared" si="7"/>
        <v>0</v>
      </c>
      <c r="F56" s="71">
        <f t="shared" si="9"/>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1"/>
        <v>O.K.</v>
      </c>
      <c r="C57" s="117" t="s">
        <v>3062</v>
      </c>
      <c r="D57" s="123"/>
      <c r="E57" s="71">
        <f t="shared" si="7"/>
        <v>0</v>
      </c>
      <c r="F57" s="71">
        <f t="shared" si="9"/>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1"/>
        <v>O.K.</v>
      </c>
      <c r="C58" s="117" t="s">
        <v>3063</v>
      </c>
      <c r="D58" s="123"/>
      <c r="E58" s="71">
        <f t="shared" si="7"/>
        <v>0</v>
      </c>
      <c r="F58" s="71">
        <f t="shared" si="9"/>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1"/>
        <v>O.K.</v>
      </c>
      <c r="C59" s="117" t="s">
        <v>3064</v>
      </c>
      <c r="D59" s="123"/>
      <c r="E59" s="71">
        <f t="shared" si="7"/>
        <v>0</v>
      </c>
      <c r="F59" s="71">
        <f t="shared" si="9"/>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1"/>
        <v>O.K.</v>
      </c>
      <c r="C60" s="117" t="s">
        <v>3065</v>
      </c>
      <c r="D60" s="123"/>
      <c r="E60" s="71">
        <f t="shared" si="7"/>
        <v>0</v>
      </c>
      <c r="F60" s="71">
        <f t="shared" si="9"/>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1"/>
        <v>O.K.</v>
      </c>
      <c r="C61" s="117" t="s">
        <v>3066</v>
      </c>
      <c r="D61" s="123"/>
      <c r="E61" s="71">
        <f t="shared" si="7"/>
        <v>0</v>
      </c>
      <c r="F61" s="71">
        <f t="shared" si="9"/>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1"/>
        <v>O.K.</v>
      </c>
      <c r="C62" s="117" t="s">
        <v>3067</v>
      </c>
      <c r="D62" s="123"/>
      <c r="E62" s="71">
        <f t="shared" si="7"/>
        <v>0</v>
      </c>
      <c r="F62" s="71">
        <f t="shared" si="9"/>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1"/>
        <v>O.K.</v>
      </c>
      <c r="C63" s="117" t="s">
        <v>3068</v>
      </c>
      <c r="D63" s="123"/>
      <c r="E63" s="71">
        <f t="shared" si="7"/>
        <v>0</v>
      </c>
      <c r="F63" s="71">
        <f t="shared" si="9"/>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1"/>
        <v>O.K.</v>
      </c>
      <c r="C64" s="117" t="s">
        <v>3069</v>
      </c>
      <c r="D64" s="123"/>
      <c r="E64" s="71">
        <f t="shared" si="7"/>
        <v>0</v>
      </c>
      <c r="F64" s="71">
        <f t="shared" si="9"/>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1"/>
        <v>O.K.</v>
      </c>
      <c r="C65" s="117" t="s">
        <v>3070</v>
      </c>
      <c r="D65" s="123"/>
      <c r="E65" s="71">
        <f t="shared" si="7"/>
        <v>0</v>
      </c>
      <c r="F65" s="71">
        <f t="shared" si="9"/>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1"/>
        <v>O.K.</v>
      </c>
      <c r="C66" s="117" t="s">
        <v>3071</v>
      </c>
      <c r="D66" s="123"/>
      <c r="E66" s="71">
        <f t="shared" si="7"/>
        <v>0</v>
      </c>
      <c r="F66" s="71">
        <f t="shared" si="9"/>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1"/>
        <v>O.K.</v>
      </c>
      <c r="C67" s="117" t="s">
        <v>3072</v>
      </c>
      <c r="D67" s="123"/>
      <c r="E67" s="71">
        <f t="shared" si="7"/>
        <v>0</v>
      </c>
      <c r="F67" s="71">
        <f t="shared" si="9"/>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1"/>
        <v>O.K.</v>
      </c>
      <c r="C68" s="117" t="s">
        <v>3073</v>
      </c>
      <c r="D68" s="123"/>
      <c r="E68" s="71">
        <f t="shared" si="7"/>
        <v>0</v>
      </c>
      <c r="F68" s="71">
        <f t="shared" si="9"/>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1"/>
        <v>O.K.</v>
      </c>
      <c r="C69" s="117" t="s">
        <v>3074</v>
      </c>
      <c r="D69" s="123"/>
      <c r="E69" s="71">
        <f t="shared" si="7"/>
        <v>0</v>
      </c>
      <c r="F69" s="71">
        <f t="shared" si="9"/>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1"/>
        <v>O.K.</v>
      </c>
      <c r="C70" s="117" t="s">
        <v>3075</v>
      </c>
      <c r="D70" s="123"/>
      <c r="E70" s="71">
        <f t="shared" si="7"/>
        <v>0</v>
      </c>
      <c r="F70" s="71">
        <f t="shared" si="9"/>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1"/>
        <v>O.K.</v>
      </c>
      <c r="C71" s="117" t="s">
        <v>3076</v>
      </c>
      <c r="D71" s="123"/>
      <c r="E71" s="71">
        <f t="shared" si="7"/>
        <v>0</v>
      </c>
      <c r="F71" s="71">
        <f t="shared" si="9"/>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1"/>
        <v>O.K.</v>
      </c>
      <c r="C72" s="117" t="s">
        <v>3077</v>
      </c>
      <c r="D72" s="123"/>
      <c r="E72" s="71">
        <f t="shared" si="7"/>
        <v>0</v>
      </c>
      <c r="F72" s="71">
        <f t="shared" si="9"/>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1"/>
        <v>O.K.</v>
      </c>
      <c r="C73" s="117" t="s">
        <v>3078</v>
      </c>
      <c r="D73" s="123"/>
      <c r="E73" s="71">
        <f t="shared" si="7"/>
        <v>0</v>
      </c>
      <c r="F73" s="71">
        <f t="shared" si="9"/>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1"/>
        <v>O.K.</v>
      </c>
      <c r="C74" s="117" t="s">
        <v>3079</v>
      </c>
      <c r="D74" s="123"/>
      <c r="E74" s="71">
        <f t="shared" si="7"/>
        <v>0</v>
      </c>
      <c r="F74" s="71">
        <f t="shared" si="9"/>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1"/>
        <v>O.K.</v>
      </c>
      <c r="C75" s="117" t="s">
        <v>3080</v>
      </c>
      <c r="D75" s="123"/>
      <c r="E75" s="71">
        <f t="shared" si="7"/>
        <v>0</v>
      </c>
      <c r="F75" s="71">
        <f t="shared" si="9"/>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1"/>
        <v>O.K.</v>
      </c>
      <c r="C76" s="120" t="s">
        <v>3081</v>
      </c>
      <c r="D76" s="123"/>
      <c r="E76" s="71">
        <f t="shared" si="7"/>
        <v>0</v>
      </c>
      <c r="F76" s="71">
        <f t="shared" si="9"/>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1"/>
        <v>O.K.</v>
      </c>
      <c r="C77" s="120" t="s">
        <v>3082</v>
      </c>
      <c r="D77" s="123"/>
      <c r="E77" s="71">
        <f t="shared" si="7"/>
        <v>0</v>
      </c>
      <c r="F77" s="71">
        <f t="shared" si="9"/>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1"/>
        <v>O.K.</v>
      </c>
      <c r="C78" s="120" t="s">
        <v>3083</v>
      </c>
      <c r="D78" s="123"/>
      <c r="E78" s="71">
        <f t="shared" si="7"/>
        <v>0</v>
      </c>
      <c r="F78" s="71">
        <f t="shared" si="9"/>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1"/>
        <v>O.K.</v>
      </c>
      <c r="C79" s="120" t="s">
        <v>3084</v>
      </c>
      <c r="D79" s="123"/>
      <c r="E79" s="71">
        <f t="shared" si="7"/>
        <v>0</v>
      </c>
      <c r="F79" s="71">
        <f t="shared" si="9"/>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1"/>
        <v>O.K.</v>
      </c>
      <c r="C80" s="120" t="s">
        <v>3085</v>
      </c>
      <c r="D80" s="123"/>
      <c r="E80" s="71">
        <f t="shared" si="7"/>
        <v>0</v>
      </c>
      <c r="F80" s="71">
        <f t="shared" si="9"/>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1"/>
        <v>O.K.</v>
      </c>
      <c r="C81" s="120" t="s">
        <v>3086</v>
      </c>
      <c r="D81" s="123"/>
      <c r="E81" s="71">
        <f t="shared" si="7"/>
        <v>0</v>
      </c>
      <c r="F81" s="71">
        <f t="shared" si="9"/>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1"/>
        <v>O.K.</v>
      </c>
      <c r="C82" s="120" t="s">
        <v>3087</v>
      </c>
      <c r="D82" s="123"/>
      <c r="E82" s="71">
        <f t="shared" si="7"/>
        <v>0</v>
      </c>
      <c r="F82" s="71">
        <f t="shared" si="9"/>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1"/>
        <v>O.K.</v>
      </c>
      <c r="C83" s="120" t="s">
        <v>3088</v>
      </c>
      <c r="D83" s="123"/>
      <c r="E83" s="71">
        <f t="shared" si="7"/>
        <v>0</v>
      </c>
      <c r="F83" s="71">
        <f t="shared" si="9"/>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1"/>
        <v>O.K.</v>
      </c>
      <c r="C84" s="120" t="s">
        <v>3089</v>
      </c>
      <c r="D84" s="123"/>
      <c r="E84" s="71">
        <f t="shared" si="7"/>
        <v>0</v>
      </c>
      <c r="F84" s="71">
        <f t="shared" si="9"/>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1"/>
        <v>O.K.</v>
      </c>
      <c r="C85" s="120" t="s">
        <v>3090</v>
      </c>
      <c r="D85" s="123"/>
      <c r="E85" s="71">
        <f t="shared" ref="E85:E148" si="12">MAX(G85:K85)</f>
        <v>0</v>
      </c>
      <c r="F85" s="71">
        <f t="shared" si="9"/>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1"/>
        <v>O.K.</v>
      </c>
      <c r="C86" s="117" t="s">
        <v>3091</v>
      </c>
      <c r="D86" s="123"/>
      <c r="E86" s="71">
        <f t="shared" si="12"/>
        <v>0</v>
      </c>
      <c r="F86" s="71">
        <f t="shared" ref="F86:F149" si="13">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1"/>
        <v>O.K.</v>
      </c>
      <c r="C87" s="120" t="s">
        <v>3092</v>
      </c>
      <c r="D87" s="123"/>
      <c r="E87" s="71">
        <f t="shared" si="12"/>
        <v>0</v>
      </c>
      <c r="F87" s="71">
        <f t="shared" si="13"/>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1"/>
        <v>O.K.</v>
      </c>
      <c r="C88" s="120" t="s">
        <v>3093</v>
      </c>
      <c r="D88" s="123"/>
      <c r="E88" s="71">
        <f t="shared" si="12"/>
        <v>0</v>
      </c>
      <c r="F88" s="71">
        <f t="shared" si="13"/>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1"/>
        <v>O.K.</v>
      </c>
      <c r="C89" s="120" t="s">
        <v>3094</v>
      </c>
      <c r="D89" s="123"/>
      <c r="E89" s="71">
        <f t="shared" si="12"/>
        <v>0</v>
      </c>
      <c r="F89" s="71">
        <f t="shared" si="13"/>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1"/>
        <v>O.K.</v>
      </c>
      <c r="C90" s="120" t="s">
        <v>3095</v>
      </c>
      <c r="D90" s="123"/>
      <c r="E90" s="71">
        <f t="shared" si="12"/>
        <v>0</v>
      </c>
      <c r="F90" s="71">
        <f t="shared" si="13"/>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1"/>
        <v>O.K.</v>
      </c>
      <c r="C91" s="120" t="s">
        <v>3096</v>
      </c>
      <c r="D91" s="123"/>
      <c r="E91" s="71">
        <f t="shared" si="12"/>
        <v>0</v>
      </c>
      <c r="F91" s="71">
        <f t="shared" si="13"/>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1"/>
        <v>O.K.</v>
      </c>
      <c r="C92" s="120" t="s">
        <v>3097</v>
      </c>
      <c r="D92" s="123"/>
      <c r="E92" s="71">
        <f t="shared" si="12"/>
        <v>0</v>
      </c>
      <c r="F92" s="71">
        <f t="shared" si="13"/>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1"/>
        <v>O.K.</v>
      </c>
      <c r="C93" s="117" t="s">
        <v>3098</v>
      </c>
      <c r="D93" s="123"/>
      <c r="E93" s="71">
        <f t="shared" si="12"/>
        <v>0</v>
      </c>
      <c r="F93" s="71">
        <f t="shared" si="13"/>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1"/>
        <v>O.K.</v>
      </c>
      <c r="C94" s="117" t="s">
        <v>3099</v>
      </c>
      <c r="D94" s="123"/>
      <c r="E94" s="71">
        <f t="shared" si="12"/>
        <v>0</v>
      </c>
      <c r="F94" s="71">
        <f t="shared" si="13"/>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4">IF(E95=1,"Pogreška",IF(F95=1,"Provjera","O.K."))</f>
        <v>O.K.</v>
      </c>
      <c r="C95" s="117" t="s">
        <v>3100</v>
      </c>
      <c r="D95" s="123"/>
      <c r="E95" s="71">
        <f t="shared" si="12"/>
        <v>0</v>
      </c>
      <c r="F95" s="71">
        <f t="shared" si="13"/>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4"/>
        <v>O.K.</v>
      </c>
      <c r="C96" s="117" t="s">
        <v>3101</v>
      </c>
      <c r="D96" s="123"/>
      <c r="E96" s="71">
        <f t="shared" si="12"/>
        <v>0</v>
      </c>
      <c r="F96" s="71">
        <f t="shared" si="13"/>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4"/>
        <v>O.K.</v>
      </c>
      <c r="C97" s="117" t="s">
        <v>3102</v>
      </c>
      <c r="D97" s="123"/>
      <c r="E97" s="71">
        <f t="shared" si="12"/>
        <v>0</v>
      </c>
      <c r="F97" s="71">
        <f t="shared" si="13"/>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4"/>
        <v>O.K.</v>
      </c>
      <c r="C98" s="117" t="s">
        <v>3103</v>
      </c>
      <c r="D98" s="123"/>
      <c r="E98" s="71">
        <f t="shared" si="12"/>
        <v>0</v>
      </c>
      <c r="F98" s="71">
        <f t="shared" si="13"/>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4"/>
        <v>O.K.</v>
      </c>
      <c r="C99" s="117" t="s">
        <v>3104</v>
      </c>
      <c r="D99" s="123"/>
      <c r="E99" s="71">
        <f t="shared" si="12"/>
        <v>0</v>
      </c>
      <c r="F99" s="71">
        <f t="shared" si="13"/>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4"/>
        <v>O.K.</v>
      </c>
      <c r="C100" s="117" t="s">
        <v>3105</v>
      </c>
      <c r="D100" s="123"/>
      <c r="E100" s="71">
        <f t="shared" si="12"/>
        <v>0</v>
      </c>
      <c r="F100" s="71">
        <f t="shared" si="13"/>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4"/>
        <v>O.K.</v>
      </c>
      <c r="C101" s="117" t="s">
        <v>3106</v>
      </c>
      <c r="D101" s="123"/>
      <c r="E101" s="71">
        <f t="shared" si="12"/>
        <v>0</v>
      </c>
      <c r="F101" s="71">
        <f t="shared" si="13"/>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4"/>
        <v>O.K.</v>
      </c>
      <c r="C102" s="117" t="s">
        <v>3107</v>
      </c>
      <c r="D102" s="123"/>
      <c r="E102" s="71">
        <f t="shared" si="12"/>
        <v>0</v>
      </c>
      <c r="F102" s="71">
        <f t="shared" si="13"/>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4"/>
        <v>O.K.</v>
      </c>
      <c r="C103" s="117" t="s">
        <v>3108</v>
      </c>
      <c r="D103" s="123"/>
      <c r="E103" s="71">
        <f t="shared" si="12"/>
        <v>0</v>
      </c>
      <c r="F103" s="71">
        <f t="shared" si="13"/>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4"/>
        <v>O.K.</v>
      </c>
      <c r="C104" s="117" t="s">
        <v>3109</v>
      </c>
      <c r="D104" s="123"/>
      <c r="E104" s="71">
        <f t="shared" si="12"/>
        <v>0</v>
      </c>
      <c r="F104" s="71">
        <f t="shared" si="13"/>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4"/>
        <v>O.K.</v>
      </c>
      <c r="C105" s="117" t="s">
        <v>3110</v>
      </c>
      <c r="D105" s="123"/>
      <c r="E105" s="71">
        <f t="shared" si="12"/>
        <v>0</v>
      </c>
      <c r="F105" s="71">
        <f t="shared" si="13"/>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4"/>
        <v>O.K.</v>
      </c>
      <c r="C106" s="117" t="s">
        <v>3111</v>
      </c>
      <c r="D106" s="123"/>
      <c r="E106" s="71">
        <f t="shared" si="12"/>
        <v>0</v>
      </c>
      <c r="F106" s="71">
        <f t="shared" si="13"/>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4"/>
        <v>O.K.</v>
      </c>
      <c r="C107" s="117" t="s">
        <v>3112</v>
      </c>
      <c r="D107" s="123"/>
      <c r="E107" s="71">
        <f t="shared" si="12"/>
        <v>0</v>
      </c>
      <c r="F107" s="71">
        <f t="shared" si="13"/>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4"/>
        <v>O.K.</v>
      </c>
      <c r="C108" s="117" t="s">
        <v>3113</v>
      </c>
      <c r="D108" s="123"/>
      <c r="E108" s="71">
        <f t="shared" si="12"/>
        <v>0</v>
      </c>
      <c r="F108" s="71">
        <f t="shared" si="13"/>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4"/>
        <v>O.K.</v>
      </c>
      <c r="C109" s="117" t="s">
        <v>3114</v>
      </c>
      <c r="D109" s="123"/>
      <c r="E109" s="71">
        <f t="shared" si="12"/>
        <v>0</v>
      </c>
      <c r="F109" s="71">
        <f t="shared" si="13"/>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4"/>
        <v>O.K.</v>
      </c>
      <c r="C110" s="117" t="s">
        <v>3115</v>
      </c>
      <c r="D110" s="123"/>
      <c r="E110" s="71">
        <f t="shared" si="12"/>
        <v>0</v>
      </c>
      <c r="F110" s="71">
        <f t="shared" si="13"/>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4"/>
        <v>O.K.</v>
      </c>
      <c r="C111" s="117" t="s">
        <v>3116</v>
      </c>
      <c r="D111" s="123"/>
      <c r="E111" s="71">
        <f t="shared" si="12"/>
        <v>0</v>
      </c>
      <c r="F111" s="71">
        <f t="shared" si="13"/>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4"/>
        <v>O.K.</v>
      </c>
      <c r="C112" s="117" t="s">
        <v>3117</v>
      </c>
      <c r="D112" s="123"/>
      <c r="E112" s="71">
        <f t="shared" si="12"/>
        <v>0</v>
      </c>
      <c r="F112" s="71">
        <f t="shared" si="13"/>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4"/>
        <v>O.K.</v>
      </c>
      <c r="C113" s="117" t="s">
        <v>3118</v>
      </c>
      <c r="D113" s="123"/>
      <c r="E113" s="71">
        <f t="shared" si="12"/>
        <v>0</v>
      </c>
      <c r="F113" s="71">
        <f t="shared" si="13"/>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4"/>
        <v>O.K.</v>
      </c>
      <c r="C114" s="117" t="s">
        <v>3119</v>
      </c>
      <c r="D114" s="123"/>
      <c r="E114" s="71">
        <f t="shared" si="12"/>
        <v>0</v>
      </c>
      <c r="F114" s="71">
        <f t="shared" si="13"/>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4"/>
        <v>O.K.</v>
      </c>
      <c r="C115" s="117" t="s">
        <v>3120</v>
      </c>
      <c r="D115" s="123"/>
      <c r="E115" s="71">
        <f t="shared" si="12"/>
        <v>0</v>
      </c>
      <c r="F115" s="71">
        <f t="shared" si="13"/>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4"/>
        <v>O.K.</v>
      </c>
      <c r="C116" s="117" t="s">
        <v>3121</v>
      </c>
      <c r="D116" s="123"/>
      <c r="E116" s="71">
        <f t="shared" si="12"/>
        <v>0</v>
      </c>
      <c r="F116" s="71">
        <f t="shared" si="13"/>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4"/>
        <v>O.K.</v>
      </c>
      <c r="C117" s="117" t="s">
        <v>3122</v>
      </c>
      <c r="D117" s="123"/>
      <c r="E117" s="71">
        <f t="shared" si="12"/>
        <v>0</v>
      </c>
      <c r="F117" s="71">
        <f t="shared" si="13"/>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4"/>
        <v>O.K.</v>
      </c>
      <c r="C118" s="117" t="s">
        <v>3123</v>
      </c>
      <c r="D118" s="123"/>
      <c r="E118" s="71">
        <f t="shared" si="12"/>
        <v>0</v>
      </c>
      <c r="F118" s="71">
        <f t="shared" si="13"/>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4"/>
        <v>O.K.</v>
      </c>
      <c r="C119" s="120" t="s">
        <v>3124</v>
      </c>
      <c r="D119" s="123"/>
      <c r="E119" s="71">
        <f t="shared" si="12"/>
        <v>0</v>
      </c>
      <c r="F119" s="71">
        <f t="shared" si="13"/>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4"/>
        <v>O.K.</v>
      </c>
      <c r="C120" s="120" t="s">
        <v>3125</v>
      </c>
      <c r="D120" s="123"/>
      <c r="E120" s="71">
        <f t="shared" si="12"/>
        <v>0</v>
      </c>
      <c r="F120" s="71">
        <f t="shared" si="13"/>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4"/>
        <v>O.K.</v>
      </c>
      <c r="C121" s="120" t="s">
        <v>3126</v>
      </c>
      <c r="D121" s="123"/>
      <c r="E121" s="71">
        <f t="shared" si="12"/>
        <v>0</v>
      </c>
      <c r="F121" s="71">
        <f t="shared" si="13"/>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4"/>
        <v>O.K.</v>
      </c>
      <c r="C122" s="120" t="s">
        <v>3127</v>
      </c>
      <c r="D122" s="123"/>
      <c r="E122" s="71">
        <f t="shared" si="12"/>
        <v>0</v>
      </c>
      <c r="F122" s="71">
        <f t="shared" si="13"/>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4"/>
        <v>O.K.</v>
      </c>
      <c r="C123" s="120" t="s">
        <v>3128</v>
      </c>
      <c r="D123" s="123"/>
      <c r="E123" s="71">
        <f t="shared" si="12"/>
        <v>0</v>
      </c>
      <c r="F123" s="71">
        <f t="shared" si="13"/>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4"/>
        <v>O.K.</v>
      </c>
      <c r="C124" s="120" t="s">
        <v>3129</v>
      </c>
      <c r="D124" s="123"/>
      <c r="E124" s="71">
        <f t="shared" si="12"/>
        <v>0</v>
      </c>
      <c r="F124" s="71">
        <f t="shared" si="13"/>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4"/>
        <v>O.K.</v>
      </c>
      <c r="C125" s="120" t="s">
        <v>3130</v>
      </c>
      <c r="D125" s="123"/>
      <c r="E125" s="71">
        <f t="shared" si="12"/>
        <v>0</v>
      </c>
      <c r="F125" s="71">
        <f t="shared" si="13"/>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4"/>
        <v>O.K.</v>
      </c>
      <c r="C126" s="120" t="s">
        <v>3131</v>
      </c>
      <c r="D126" s="123"/>
      <c r="E126" s="71">
        <f t="shared" si="12"/>
        <v>0</v>
      </c>
      <c r="F126" s="71">
        <f t="shared" si="13"/>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4"/>
        <v>O.K.</v>
      </c>
      <c r="C127" s="120" t="s">
        <v>3132</v>
      </c>
      <c r="D127" s="123"/>
      <c r="E127" s="71">
        <f t="shared" si="12"/>
        <v>0</v>
      </c>
      <c r="F127" s="71">
        <f t="shared" si="13"/>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4"/>
        <v>O.K.</v>
      </c>
      <c r="C128" s="120" t="s">
        <v>3133</v>
      </c>
      <c r="D128" s="123"/>
      <c r="E128" s="71">
        <f t="shared" si="12"/>
        <v>0</v>
      </c>
      <c r="F128" s="71">
        <f t="shared" si="13"/>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4"/>
        <v>O.K.</v>
      </c>
      <c r="C129" s="120" t="s">
        <v>3134</v>
      </c>
      <c r="D129" s="123"/>
      <c r="E129" s="71">
        <f t="shared" si="12"/>
        <v>0</v>
      </c>
      <c r="F129" s="71">
        <f t="shared" si="13"/>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4"/>
        <v>O.K.</v>
      </c>
      <c r="C130" s="120" t="s">
        <v>3135</v>
      </c>
      <c r="D130" s="123"/>
      <c r="E130" s="71">
        <f t="shared" si="12"/>
        <v>0</v>
      </c>
      <c r="F130" s="71">
        <f t="shared" si="13"/>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4"/>
        <v>O.K.</v>
      </c>
      <c r="C131" s="120" t="s">
        <v>3136</v>
      </c>
      <c r="D131" s="123"/>
      <c r="E131" s="71">
        <f t="shared" si="12"/>
        <v>0</v>
      </c>
      <c r="F131" s="71">
        <f t="shared" si="13"/>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4"/>
        <v>O.K.</v>
      </c>
      <c r="C132" s="120" t="s">
        <v>3137</v>
      </c>
      <c r="D132" s="123"/>
      <c r="E132" s="71">
        <f t="shared" si="12"/>
        <v>0</v>
      </c>
      <c r="F132" s="71">
        <f t="shared" si="13"/>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4"/>
        <v>O.K.</v>
      </c>
      <c r="C133" s="120" t="s">
        <v>3138</v>
      </c>
      <c r="D133" s="123"/>
      <c r="E133" s="71">
        <f t="shared" si="12"/>
        <v>0</v>
      </c>
      <c r="F133" s="71">
        <f t="shared" si="13"/>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4"/>
        <v>O.K.</v>
      </c>
      <c r="C134" s="120" t="s">
        <v>3139</v>
      </c>
      <c r="D134" s="123"/>
      <c r="E134" s="71">
        <f t="shared" si="12"/>
        <v>0</v>
      </c>
      <c r="F134" s="71">
        <f t="shared" si="13"/>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4"/>
        <v>O.K.</v>
      </c>
      <c r="C135" s="120" t="s">
        <v>3140</v>
      </c>
      <c r="D135" s="123"/>
      <c r="E135" s="71">
        <f t="shared" si="12"/>
        <v>0</v>
      </c>
      <c r="F135" s="71">
        <f t="shared" si="13"/>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4"/>
        <v>O.K.</v>
      </c>
      <c r="C136" s="117" t="s">
        <v>3141</v>
      </c>
      <c r="D136" s="123"/>
      <c r="E136" s="71">
        <f t="shared" si="12"/>
        <v>0</v>
      </c>
      <c r="F136" s="71">
        <f t="shared" si="13"/>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4"/>
        <v>O.K.</v>
      </c>
      <c r="C137" s="117" t="s">
        <v>3142</v>
      </c>
      <c r="D137" s="123"/>
      <c r="E137" s="71">
        <f t="shared" si="12"/>
        <v>0</v>
      </c>
      <c r="F137" s="71">
        <f t="shared" si="13"/>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4"/>
        <v>O.K.</v>
      </c>
      <c r="C138" s="117" t="s">
        <v>3143</v>
      </c>
      <c r="D138" s="123"/>
      <c r="E138" s="71">
        <f t="shared" si="12"/>
        <v>0</v>
      </c>
      <c r="F138" s="71">
        <f t="shared" si="13"/>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4"/>
        <v>O.K.</v>
      </c>
      <c r="C139" s="117" t="s">
        <v>3144</v>
      </c>
      <c r="D139" s="123"/>
      <c r="E139" s="71">
        <f t="shared" si="12"/>
        <v>0</v>
      </c>
      <c r="F139" s="71">
        <f t="shared" si="13"/>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4"/>
        <v>O.K.</v>
      </c>
      <c r="C140" s="117" t="s">
        <v>3145</v>
      </c>
      <c r="D140" s="123"/>
      <c r="E140" s="71">
        <f t="shared" si="12"/>
        <v>0</v>
      </c>
      <c r="F140" s="71">
        <f t="shared" si="13"/>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4"/>
        <v>O.K.</v>
      </c>
      <c r="C141" s="117" t="s">
        <v>3146</v>
      </c>
      <c r="D141" s="123"/>
      <c r="E141" s="71">
        <f t="shared" si="12"/>
        <v>0</v>
      </c>
      <c r="F141" s="71">
        <f t="shared" si="13"/>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4"/>
        <v>O.K.</v>
      </c>
      <c r="C142" s="117" t="s">
        <v>3147</v>
      </c>
      <c r="D142" s="123"/>
      <c r="E142" s="71">
        <f t="shared" si="12"/>
        <v>0</v>
      </c>
      <c r="F142" s="71">
        <f t="shared" si="13"/>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4"/>
        <v>O.K.</v>
      </c>
      <c r="C143" s="117" t="s">
        <v>3148</v>
      </c>
      <c r="D143" s="123"/>
      <c r="E143" s="71">
        <f t="shared" si="12"/>
        <v>0</v>
      </c>
      <c r="F143" s="71">
        <f t="shared" si="13"/>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4"/>
        <v>O.K.</v>
      </c>
      <c r="C144" s="117" t="s">
        <v>3149</v>
      </c>
      <c r="D144" s="123"/>
      <c r="E144" s="71">
        <f t="shared" si="12"/>
        <v>0</v>
      </c>
      <c r="F144" s="71">
        <f t="shared" si="13"/>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4"/>
        <v>O.K.</v>
      </c>
      <c r="C145" s="117" t="s">
        <v>3150</v>
      </c>
      <c r="D145" s="123"/>
      <c r="E145" s="71">
        <f t="shared" si="12"/>
        <v>0</v>
      </c>
      <c r="F145" s="71">
        <f t="shared" si="13"/>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4"/>
        <v>O.K.</v>
      </c>
      <c r="C146" s="117" t="s">
        <v>3151</v>
      </c>
      <c r="D146" s="123"/>
      <c r="E146" s="71">
        <f t="shared" si="12"/>
        <v>0</v>
      </c>
      <c r="F146" s="71">
        <f t="shared" si="13"/>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4"/>
        <v>O.K.</v>
      </c>
      <c r="C147" s="117" t="s">
        <v>3152</v>
      </c>
      <c r="D147" s="123"/>
      <c r="E147" s="71">
        <f t="shared" si="12"/>
        <v>0</v>
      </c>
      <c r="F147" s="71">
        <f t="shared" si="13"/>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4"/>
        <v>O.K.</v>
      </c>
      <c r="C148" s="117" t="s">
        <v>3153</v>
      </c>
      <c r="D148" s="123"/>
      <c r="E148" s="71">
        <f t="shared" si="12"/>
        <v>0</v>
      </c>
      <c r="F148" s="71">
        <f t="shared" si="13"/>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4"/>
        <v>O.K.</v>
      </c>
      <c r="C149" s="117" t="s">
        <v>3154</v>
      </c>
      <c r="D149" s="123"/>
      <c r="E149" s="71">
        <f t="shared" ref="E149:E212" si="15">MAX(G149:K149)</f>
        <v>0</v>
      </c>
      <c r="F149" s="71">
        <f t="shared" si="13"/>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4"/>
        <v>O.K.</v>
      </c>
      <c r="C150" s="117" t="s">
        <v>3155</v>
      </c>
      <c r="D150" s="123"/>
      <c r="E150" s="71">
        <f t="shared" si="15"/>
        <v>0</v>
      </c>
      <c r="F150" s="71">
        <f t="shared" ref="F150:F213" si="16">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4"/>
        <v>O.K.</v>
      </c>
      <c r="C151" s="118" t="s">
        <v>3156</v>
      </c>
      <c r="D151" s="123"/>
      <c r="E151" s="71">
        <f t="shared" si="15"/>
        <v>0</v>
      </c>
      <c r="F151" s="71">
        <f t="shared" si="16"/>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4"/>
        <v>O.K.</v>
      </c>
      <c r="C152" s="117" t="s">
        <v>3157</v>
      </c>
      <c r="D152" s="123"/>
      <c r="E152" s="71">
        <f t="shared" si="15"/>
        <v>0</v>
      </c>
      <c r="F152" s="71">
        <f t="shared" si="16"/>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4"/>
        <v>O.K.</v>
      </c>
      <c r="C153" s="117" t="s">
        <v>3158</v>
      </c>
      <c r="D153" s="123"/>
      <c r="E153" s="71">
        <f t="shared" si="15"/>
        <v>0</v>
      </c>
      <c r="F153" s="71">
        <f t="shared" si="16"/>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4"/>
        <v>O.K.</v>
      </c>
      <c r="C154" s="117" t="s">
        <v>3159</v>
      </c>
      <c r="D154" s="123"/>
      <c r="E154" s="71">
        <f t="shared" si="15"/>
        <v>0</v>
      </c>
      <c r="F154" s="71">
        <f t="shared" si="16"/>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4"/>
        <v>O.K.</v>
      </c>
      <c r="C155" s="117" t="s">
        <v>3160</v>
      </c>
      <c r="D155" s="123"/>
      <c r="E155" s="71">
        <f t="shared" si="15"/>
        <v>0</v>
      </c>
      <c r="F155" s="71">
        <f t="shared" si="16"/>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4"/>
        <v>O.K.</v>
      </c>
      <c r="C156" s="117" t="s">
        <v>3161</v>
      </c>
      <c r="D156" s="123"/>
      <c r="E156" s="71">
        <f t="shared" si="15"/>
        <v>0</v>
      </c>
      <c r="F156" s="71">
        <f t="shared" si="16"/>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4"/>
        <v>O.K.</v>
      </c>
      <c r="C157" s="117" t="s">
        <v>3162</v>
      </c>
      <c r="D157" s="123"/>
      <c r="E157" s="71">
        <f t="shared" si="15"/>
        <v>0</v>
      </c>
      <c r="F157" s="71">
        <f t="shared" si="16"/>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4"/>
        <v>O.K.</v>
      </c>
      <c r="C158" s="117" t="s">
        <v>3163</v>
      </c>
      <c r="D158" s="123"/>
      <c r="E158" s="71">
        <f t="shared" si="15"/>
        <v>0</v>
      </c>
      <c r="F158" s="71">
        <f t="shared" si="16"/>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4"/>
        <v>O.K.</v>
      </c>
      <c r="C159" s="117" t="s">
        <v>3164</v>
      </c>
      <c r="D159" s="123"/>
      <c r="E159" s="71">
        <f t="shared" si="15"/>
        <v>0</v>
      </c>
      <c r="F159" s="71">
        <f t="shared" si="16"/>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4"/>
        <v>O.K.</v>
      </c>
      <c r="C160" s="117" t="s">
        <v>3165</v>
      </c>
      <c r="D160" s="123"/>
      <c r="E160" s="71">
        <f t="shared" si="15"/>
        <v>0</v>
      </c>
      <c r="F160" s="71">
        <f t="shared" si="16"/>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4"/>
        <v>O.K.</v>
      </c>
      <c r="C161" s="118" t="s">
        <v>3166</v>
      </c>
      <c r="D161" s="123"/>
      <c r="E161" s="71">
        <f t="shared" si="15"/>
        <v>0</v>
      </c>
      <c r="F161" s="71">
        <f t="shared" si="16"/>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4"/>
        <v>O.K.</v>
      </c>
      <c r="C162" s="119" t="s">
        <v>3167</v>
      </c>
      <c r="D162" s="123"/>
      <c r="E162" s="71">
        <f t="shared" si="15"/>
        <v>0</v>
      </c>
      <c r="F162" s="71">
        <f t="shared" si="16"/>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4"/>
        <v>O.K.</v>
      </c>
      <c r="C163" s="118" t="s">
        <v>3168</v>
      </c>
      <c r="D163" s="123"/>
      <c r="E163" s="71">
        <f t="shared" si="15"/>
        <v>0</v>
      </c>
      <c r="F163" s="71">
        <f t="shared" si="16"/>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7">IF(E164=1,"Pogreška",IF(F164=1,"Provjera","O.K."))</f>
        <v>O.K.</v>
      </c>
      <c r="C164" s="119" t="s">
        <v>3169</v>
      </c>
      <c r="D164" s="123"/>
      <c r="E164" s="71">
        <f t="shared" si="15"/>
        <v>0</v>
      </c>
      <c r="F164" s="71">
        <f t="shared" si="16"/>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7"/>
        <v>O.K.</v>
      </c>
      <c r="C165" s="118" t="s">
        <v>3170</v>
      </c>
      <c r="D165" s="123"/>
      <c r="E165" s="71">
        <f t="shared" si="15"/>
        <v>0</v>
      </c>
      <c r="F165" s="71">
        <f t="shared" si="16"/>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7"/>
        <v>O.K.</v>
      </c>
      <c r="C166" s="119" t="s">
        <v>3171</v>
      </c>
      <c r="D166" s="123"/>
      <c r="E166" s="71">
        <f t="shared" si="15"/>
        <v>0</v>
      </c>
      <c r="F166" s="71">
        <f t="shared" si="16"/>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7"/>
        <v>O.K.</v>
      </c>
      <c r="C167" s="119" t="s">
        <v>3172</v>
      </c>
      <c r="D167" s="123"/>
      <c r="E167" s="71">
        <f t="shared" si="15"/>
        <v>0</v>
      </c>
      <c r="F167" s="71">
        <f t="shared" si="16"/>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7"/>
        <v>O.K.</v>
      </c>
      <c r="C168" s="297" t="s">
        <v>3173</v>
      </c>
      <c r="D168" s="123"/>
      <c r="E168" s="71">
        <f t="shared" si="15"/>
        <v>0</v>
      </c>
      <c r="F168" s="71">
        <f t="shared" si="16"/>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7"/>
        <v>O.K.</v>
      </c>
      <c r="C169" s="118" t="s">
        <v>3174</v>
      </c>
      <c r="D169" s="123"/>
      <c r="E169" s="71">
        <f t="shared" si="15"/>
        <v>0</v>
      </c>
      <c r="F169" s="71">
        <f t="shared" si="16"/>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7"/>
        <v>O.K.</v>
      </c>
      <c r="C170" s="118" t="s">
        <v>3175</v>
      </c>
      <c r="D170" s="123"/>
      <c r="E170" s="71">
        <f t="shared" si="15"/>
        <v>0</v>
      </c>
      <c r="F170" s="71">
        <f t="shared" si="16"/>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7"/>
        <v>O.K.</v>
      </c>
      <c r="C171" s="118" t="s">
        <v>3176</v>
      </c>
      <c r="D171" s="123"/>
      <c r="E171" s="71">
        <f t="shared" si="15"/>
        <v>0</v>
      </c>
      <c r="F171" s="71">
        <f t="shared" si="16"/>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7"/>
        <v>O.K.</v>
      </c>
      <c r="C172" s="118" t="s">
        <v>3177</v>
      </c>
      <c r="D172" s="123"/>
      <c r="E172" s="71">
        <f t="shared" si="15"/>
        <v>0</v>
      </c>
      <c r="F172" s="71">
        <f t="shared" si="16"/>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7"/>
        <v>O.K.</v>
      </c>
      <c r="C173" s="119" t="s">
        <v>3178</v>
      </c>
      <c r="D173" s="123"/>
      <c r="E173" s="71">
        <f t="shared" si="15"/>
        <v>0</v>
      </c>
      <c r="F173" s="71">
        <f t="shared" si="16"/>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7"/>
        <v>O.K.</v>
      </c>
      <c r="C174" s="119" t="s">
        <v>3179</v>
      </c>
      <c r="D174" s="123"/>
      <c r="E174" s="71">
        <f t="shared" si="15"/>
        <v>0</v>
      </c>
      <c r="F174" s="71">
        <f t="shared" si="16"/>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7"/>
        <v>O.K.</v>
      </c>
      <c r="C175" s="118" t="s">
        <v>3180</v>
      </c>
      <c r="D175" s="123"/>
      <c r="E175" s="71">
        <f t="shared" si="15"/>
        <v>0</v>
      </c>
      <c r="F175" s="71">
        <f t="shared" si="16"/>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7"/>
        <v>O.K.</v>
      </c>
      <c r="C176" s="118" t="s">
        <v>3181</v>
      </c>
      <c r="D176" s="123"/>
      <c r="E176" s="71">
        <f t="shared" si="15"/>
        <v>0</v>
      </c>
      <c r="F176" s="71">
        <f t="shared" si="16"/>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7"/>
        <v>O.K.</v>
      </c>
      <c r="C177" s="119" t="s">
        <v>3182</v>
      </c>
      <c r="D177" s="123"/>
      <c r="E177" s="71">
        <f t="shared" si="15"/>
        <v>0</v>
      </c>
      <c r="F177" s="71">
        <f t="shared" si="16"/>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7"/>
        <v>O.K.</v>
      </c>
      <c r="C178" s="118" t="s">
        <v>3183</v>
      </c>
      <c r="D178" s="123"/>
      <c r="E178" s="71">
        <f t="shared" si="15"/>
        <v>0</v>
      </c>
      <c r="F178" s="71">
        <f t="shared" si="16"/>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7"/>
        <v>O.K.</v>
      </c>
      <c r="C179" s="119" t="s">
        <v>3184</v>
      </c>
      <c r="D179" s="123"/>
      <c r="E179" s="71">
        <f t="shared" si="15"/>
        <v>0</v>
      </c>
      <c r="F179" s="71">
        <f t="shared" si="16"/>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7"/>
        <v>O.K.</v>
      </c>
      <c r="C180" s="119" t="s">
        <v>3185</v>
      </c>
      <c r="D180" s="123"/>
      <c r="E180" s="71">
        <f t="shared" si="15"/>
        <v>0</v>
      </c>
      <c r="F180" s="71">
        <f t="shared" si="16"/>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7"/>
        <v>O.K.</v>
      </c>
      <c r="C181" s="118" t="s">
        <v>3186</v>
      </c>
      <c r="D181" s="123"/>
      <c r="E181" s="71">
        <f t="shared" si="15"/>
        <v>0</v>
      </c>
      <c r="F181" s="71">
        <f t="shared" si="16"/>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7"/>
        <v>O.K.</v>
      </c>
      <c r="C182" s="118" t="s">
        <v>3187</v>
      </c>
      <c r="D182" s="123"/>
      <c r="E182" s="71">
        <f t="shared" si="15"/>
        <v>0</v>
      </c>
      <c r="F182" s="71">
        <f t="shared" si="16"/>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7"/>
        <v>O.K.</v>
      </c>
      <c r="C183" s="119" t="s">
        <v>3188</v>
      </c>
      <c r="D183" s="123"/>
      <c r="E183" s="71">
        <f t="shared" si="15"/>
        <v>0</v>
      </c>
      <c r="F183" s="71">
        <f t="shared" si="16"/>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7"/>
        <v>O.K.</v>
      </c>
      <c r="C184" s="118" t="s">
        <v>3189</v>
      </c>
      <c r="D184" s="123"/>
      <c r="E184" s="71">
        <f t="shared" si="15"/>
        <v>0</v>
      </c>
      <c r="F184" s="71">
        <f t="shared" si="16"/>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7"/>
        <v>O.K.</v>
      </c>
      <c r="C185" s="118" t="s">
        <v>3190</v>
      </c>
      <c r="D185" s="123"/>
      <c r="E185" s="71">
        <f t="shared" si="15"/>
        <v>0</v>
      </c>
      <c r="F185" s="71">
        <f t="shared" si="16"/>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7"/>
        <v>O.K.</v>
      </c>
      <c r="C186" s="118" t="s">
        <v>3191</v>
      </c>
      <c r="D186" s="123"/>
      <c r="E186" s="71">
        <f t="shared" si="15"/>
        <v>0</v>
      </c>
      <c r="F186" s="71">
        <f t="shared" si="16"/>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7"/>
        <v>O.K.</v>
      </c>
      <c r="C187" s="119" t="s">
        <v>3192</v>
      </c>
      <c r="D187" s="123"/>
      <c r="E187" s="71">
        <f t="shared" si="15"/>
        <v>0</v>
      </c>
      <c r="F187" s="71">
        <f t="shared" si="16"/>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7"/>
        <v>O.K.</v>
      </c>
      <c r="C188" s="118" t="s">
        <v>3193</v>
      </c>
      <c r="D188" s="123"/>
      <c r="E188" s="71">
        <f t="shared" si="15"/>
        <v>0</v>
      </c>
      <c r="F188" s="71">
        <f t="shared" si="16"/>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7"/>
        <v>O.K.</v>
      </c>
      <c r="C189" s="118" t="s">
        <v>3194</v>
      </c>
      <c r="D189" s="123"/>
      <c r="E189" s="71">
        <f t="shared" si="15"/>
        <v>0</v>
      </c>
      <c r="F189" s="71">
        <f t="shared" si="16"/>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7"/>
        <v>O.K.</v>
      </c>
      <c r="C190" s="118" t="s">
        <v>3195</v>
      </c>
      <c r="D190" s="123"/>
      <c r="E190" s="71">
        <f t="shared" si="15"/>
        <v>0</v>
      </c>
      <c r="F190" s="71">
        <f t="shared" si="16"/>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7"/>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7"/>
        <v>O.K.</v>
      </c>
      <c r="C192" s="118" t="s">
        <v>3197</v>
      </c>
      <c r="D192" s="123"/>
      <c r="E192" s="71">
        <f t="shared" si="15"/>
        <v>0</v>
      </c>
      <c r="F192" s="71">
        <f t="shared" si="16"/>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7"/>
        <v>O.K.</v>
      </c>
      <c r="C193" s="297" t="s">
        <v>3198</v>
      </c>
      <c r="D193" s="123"/>
      <c r="E193" s="71">
        <f t="shared" si="15"/>
        <v>0</v>
      </c>
      <c r="F193" s="71">
        <f t="shared" si="16"/>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7"/>
        <v>O.K.</v>
      </c>
      <c r="C194" s="297" t="s">
        <v>3199</v>
      </c>
      <c r="D194" s="123"/>
      <c r="E194" s="71">
        <f t="shared" si="15"/>
        <v>0</v>
      </c>
      <c r="F194" s="71">
        <f t="shared" si="16"/>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7"/>
        <v>O.K.</v>
      </c>
      <c r="C195" s="118" t="s">
        <v>3200</v>
      </c>
      <c r="D195" s="123"/>
      <c r="E195" s="71">
        <f t="shared" si="15"/>
        <v>0</v>
      </c>
      <c r="F195" s="71">
        <f t="shared" si="16"/>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7"/>
        <v>O.K.</v>
      </c>
      <c r="C196" s="119" t="s">
        <v>3201</v>
      </c>
      <c r="D196" s="123"/>
      <c r="E196" s="71">
        <f t="shared" si="15"/>
        <v>0</v>
      </c>
      <c r="F196" s="71">
        <f t="shared" si="16"/>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7"/>
        <v>O.K.</v>
      </c>
      <c r="C197" s="297" t="s">
        <v>3202</v>
      </c>
      <c r="D197" s="123"/>
      <c r="E197" s="71">
        <f t="shared" si="15"/>
        <v>0</v>
      </c>
      <c r="F197" s="71">
        <f t="shared" si="16"/>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7"/>
        <v>O.K.</v>
      </c>
      <c r="C198" s="297" t="s">
        <v>3203</v>
      </c>
      <c r="D198" s="123"/>
      <c r="E198" s="71">
        <f t="shared" si="15"/>
        <v>0</v>
      </c>
      <c r="F198" s="71">
        <f t="shared" si="16"/>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7"/>
        <v>O.K.</v>
      </c>
      <c r="C199" s="297" t="s">
        <v>3204</v>
      </c>
      <c r="D199" s="123"/>
      <c r="E199" s="71">
        <f t="shared" si="15"/>
        <v>0</v>
      </c>
      <c r="F199" s="71">
        <f t="shared" si="16"/>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7"/>
        <v>O.K.</v>
      </c>
      <c r="C200" s="118" t="s">
        <v>3205</v>
      </c>
      <c r="D200" s="123"/>
      <c r="E200" s="71">
        <f t="shared" si="15"/>
        <v>0</v>
      </c>
      <c r="F200" s="71">
        <f t="shared" si="16"/>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7"/>
        <v>O.K.</v>
      </c>
      <c r="C201" s="118" t="s">
        <v>3206</v>
      </c>
      <c r="D201" s="123"/>
      <c r="E201" s="71">
        <f t="shared" si="15"/>
        <v>0</v>
      </c>
      <c r="F201" s="71">
        <f t="shared" si="16"/>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7"/>
        <v>O.K.</v>
      </c>
      <c r="C202" s="118" t="s">
        <v>3207</v>
      </c>
      <c r="D202" s="123"/>
      <c r="E202" s="71">
        <f t="shared" si="15"/>
        <v>0</v>
      </c>
      <c r="F202" s="71">
        <f t="shared" si="16"/>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7"/>
        <v>O.K.</v>
      </c>
      <c r="C203" s="118" t="s">
        <v>3208</v>
      </c>
      <c r="D203" s="123"/>
      <c r="E203" s="71">
        <f t="shared" si="15"/>
        <v>0</v>
      </c>
      <c r="F203" s="71">
        <f t="shared" si="16"/>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7"/>
        <v>O.K.</v>
      </c>
      <c r="C204" s="118" t="s">
        <v>3209</v>
      </c>
      <c r="D204" s="123"/>
      <c r="E204" s="71">
        <f t="shared" si="15"/>
        <v>0</v>
      </c>
      <c r="F204" s="71">
        <f t="shared" si="16"/>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7"/>
        <v>O.K.</v>
      </c>
      <c r="C205" s="118" t="s">
        <v>3210</v>
      </c>
      <c r="D205" s="123"/>
      <c r="E205" s="71">
        <f t="shared" si="15"/>
        <v>0</v>
      </c>
      <c r="F205" s="71">
        <f t="shared" si="16"/>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8">IF(E206=1,"Pogreška",IF(F206=1,"Provjera","O.K."))</f>
        <v>O.K.</v>
      </c>
      <c r="C206" s="119" t="s">
        <v>3211</v>
      </c>
      <c r="D206" s="144"/>
      <c r="E206" s="71">
        <f t="shared" si="15"/>
        <v>0</v>
      </c>
      <c r="F206" s="71">
        <f t="shared" si="16"/>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8"/>
        <v>O.K.</v>
      </c>
      <c r="C207" s="119" t="s">
        <v>3212</v>
      </c>
      <c r="D207" s="144"/>
      <c r="E207" s="71">
        <f t="shared" si="15"/>
        <v>0</v>
      </c>
      <c r="F207" s="71">
        <f t="shared" si="16"/>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8"/>
        <v>O.K.</v>
      </c>
      <c r="C208" s="119" t="s">
        <v>3213</v>
      </c>
      <c r="D208" s="144"/>
      <c r="E208" s="71">
        <f t="shared" si="15"/>
        <v>0</v>
      </c>
      <c r="F208" s="71">
        <f t="shared" si="16"/>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9">IF(E209=1,"Pogreška",IF(F209=1,"Provjera","O.K."))</f>
        <v>O.K.</v>
      </c>
      <c r="C209" s="118" t="s">
        <v>3214</v>
      </c>
      <c r="D209" s="123"/>
      <c r="E209" s="71">
        <f t="shared" si="15"/>
        <v>0</v>
      </c>
      <c r="F209" s="71">
        <f t="shared" si="16"/>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9"/>
        <v>O.K.</v>
      </c>
      <c r="C210" s="118" t="s">
        <v>3215</v>
      </c>
      <c r="D210" s="123"/>
      <c r="E210" s="71">
        <f t="shared" si="15"/>
        <v>0</v>
      </c>
      <c r="F210" s="71">
        <f t="shared" si="16"/>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9"/>
        <v>O.K.</v>
      </c>
      <c r="C211" s="118" t="s">
        <v>3216</v>
      </c>
      <c r="D211" s="123"/>
      <c r="E211" s="71">
        <f t="shared" si="15"/>
        <v>0</v>
      </c>
      <c r="F211" s="71">
        <f t="shared" si="16"/>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9"/>
        <v>O.K.</v>
      </c>
      <c r="C212" s="118" t="s">
        <v>3217</v>
      </c>
      <c r="D212" s="123"/>
      <c r="E212" s="71">
        <f t="shared" si="15"/>
        <v>0</v>
      </c>
      <c r="F212" s="71">
        <f t="shared" si="16"/>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9"/>
        <v>O.K.</v>
      </c>
      <c r="C213" s="118" t="s">
        <v>3218</v>
      </c>
      <c r="D213" s="123"/>
      <c r="E213" s="71">
        <f t="shared" ref="E213:E274" si="20">MAX(G213:K213)</f>
        <v>0</v>
      </c>
      <c r="F213" s="71">
        <f t="shared" si="16"/>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9"/>
        <v>O.K.</v>
      </c>
      <c r="C214" s="118" t="s">
        <v>3219</v>
      </c>
      <c r="D214" s="123"/>
      <c r="E214" s="71">
        <f t="shared" si="20"/>
        <v>0</v>
      </c>
      <c r="F214" s="71">
        <f t="shared" ref="F214:F276" si="21">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9"/>
        <v>O.K.</v>
      </c>
      <c r="C215" s="118" t="s">
        <v>3220</v>
      </c>
      <c r="D215" s="123"/>
      <c r="E215" s="71">
        <f t="shared" si="20"/>
        <v>0</v>
      </c>
      <c r="F215" s="71">
        <f t="shared" si="21"/>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9"/>
        <v>O.K.</v>
      </c>
      <c r="C216" s="118" t="s">
        <v>3221</v>
      </c>
      <c r="D216" s="123"/>
      <c r="E216" s="71">
        <f t="shared" si="20"/>
        <v>0</v>
      </c>
      <c r="F216" s="71">
        <f t="shared" si="21"/>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9"/>
        <v>Provjera</v>
      </c>
      <c r="C217" s="118" t="s">
        <v>3222</v>
      </c>
      <c r="D217" s="123"/>
      <c r="E217" s="71">
        <f t="shared" si="20"/>
        <v>0</v>
      </c>
      <c r="F217" s="71">
        <f t="shared" si="21"/>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9"/>
        <v>Provjera</v>
      </c>
      <c r="C218" s="118" t="s">
        <v>3223</v>
      </c>
      <c r="D218" s="123"/>
      <c r="E218" s="71">
        <f t="shared" si="20"/>
        <v>0</v>
      </c>
      <c r="F218" s="71">
        <f t="shared" si="21"/>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9"/>
        <v>Provjera</v>
      </c>
      <c r="C219" s="118" t="s">
        <v>3224</v>
      </c>
      <c r="D219" s="123"/>
      <c r="E219" s="71">
        <f t="shared" si="20"/>
        <v>0</v>
      </c>
      <c r="F219" s="71">
        <f t="shared" si="21"/>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9"/>
        <v>Provjera</v>
      </c>
      <c r="C220" s="118" t="s">
        <v>3225</v>
      </c>
      <c r="D220" s="123"/>
      <c r="E220" s="71">
        <f t="shared" si="20"/>
        <v>0</v>
      </c>
      <c r="F220" s="71">
        <f t="shared" si="21"/>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9"/>
        <v>O.K.</v>
      </c>
      <c r="C221" s="118" t="s">
        <v>3226</v>
      </c>
      <c r="D221" s="123"/>
      <c r="E221" s="71">
        <f t="shared" si="20"/>
        <v>0</v>
      </c>
      <c r="F221" s="71">
        <f t="shared" si="21"/>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9"/>
        <v>O.K.</v>
      </c>
      <c r="C222" s="118" t="s">
        <v>3227</v>
      </c>
      <c r="D222" s="123"/>
      <c r="E222" s="71">
        <f t="shared" si="20"/>
        <v>0</v>
      </c>
      <c r="F222" s="71">
        <f t="shared" si="21"/>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9"/>
        <v>Provjera</v>
      </c>
      <c r="C223" s="118" t="s">
        <v>3228</v>
      </c>
      <c r="D223" s="123"/>
      <c r="E223" s="71">
        <f t="shared" si="20"/>
        <v>0</v>
      </c>
      <c r="F223" s="71">
        <f t="shared" si="21"/>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9"/>
        <v>O.K.</v>
      </c>
      <c r="C224" s="118" t="s">
        <v>3229</v>
      </c>
      <c r="D224" s="123"/>
      <c r="E224" s="71">
        <f t="shared" si="20"/>
        <v>0</v>
      </c>
      <c r="F224" s="71">
        <f t="shared" si="21"/>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9"/>
        <v>O.K.</v>
      </c>
      <c r="C225" s="118" t="s">
        <v>3230</v>
      </c>
      <c r="D225" s="123"/>
      <c r="E225" s="71">
        <f t="shared" si="20"/>
        <v>0</v>
      </c>
      <c r="F225" s="71">
        <f t="shared" si="21"/>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9"/>
        <v>O.K.</v>
      </c>
      <c r="C226" s="118" t="s">
        <v>3231</v>
      </c>
      <c r="D226" s="123"/>
      <c r="E226" s="71">
        <f t="shared" si="20"/>
        <v>0</v>
      </c>
      <c r="F226" s="71">
        <f t="shared" si="21"/>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9"/>
        <v>O.K.</v>
      </c>
      <c r="C227" s="119" t="s">
        <v>3232</v>
      </c>
      <c r="D227" s="123"/>
      <c r="E227" s="71">
        <f t="shared" si="20"/>
        <v>0</v>
      </c>
      <c r="F227" s="71">
        <f t="shared" si="21"/>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9"/>
        <v>O.K.</v>
      </c>
      <c r="C228" s="119" t="s">
        <v>3233</v>
      </c>
      <c r="D228" s="123"/>
      <c r="E228" s="71">
        <f t="shared" si="20"/>
        <v>0</v>
      </c>
      <c r="F228" s="71">
        <f t="shared" si="21"/>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9"/>
        <v>O.K.</v>
      </c>
      <c r="C229" s="119" t="s">
        <v>3234</v>
      </c>
      <c r="D229" s="123"/>
      <c r="E229" s="71">
        <f t="shared" si="20"/>
        <v>0</v>
      </c>
      <c r="F229" s="71">
        <f t="shared" si="21"/>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9"/>
        <v>O.K.</v>
      </c>
      <c r="C230" s="119" t="s">
        <v>3235</v>
      </c>
      <c r="D230" s="123"/>
      <c r="E230" s="71">
        <f t="shared" si="20"/>
        <v>0</v>
      </c>
      <c r="F230" s="71">
        <f t="shared" si="21"/>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9"/>
        <v>O.K.</v>
      </c>
      <c r="C231" s="119" t="s">
        <v>3236</v>
      </c>
      <c r="D231" s="123"/>
      <c r="E231" s="71">
        <f t="shared" si="20"/>
        <v>0</v>
      </c>
      <c r="F231" s="71">
        <f t="shared" si="21"/>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9"/>
        <v>O.K.</v>
      </c>
      <c r="C232" s="119" t="s">
        <v>3237</v>
      </c>
      <c r="D232" s="123"/>
      <c r="E232" s="71">
        <f t="shared" si="20"/>
        <v>0</v>
      </c>
      <c r="F232" s="71">
        <f t="shared" si="21"/>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9"/>
        <v>O.K.</v>
      </c>
      <c r="C233" s="119" t="s">
        <v>3238</v>
      </c>
      <c r="D233" s="123"/>
      <c r="E233" s="71">
        <f t="shared" si="20"/>
        <v>0</v>
      </c>
      <c r="F233" s="71">
        <f t="shared" si="21"/>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9"/>
        <v>O.K.</v>
      </c>
      <c r="C234" s="118" t="s">
        <v>3239</v>
      </c>
      <c r="D234" s="123"/>
      <c r="E234" s="71">
        <f t="shared" si="20"/>
        <v>0</v>
      </c>
      <c r="F234" s="71">
        <f t="shared" si="21"/>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9"/>
        <v>O.K.</v>
      </c>
      <c r="C235" s="118" t="s">
        <v>3240</v>
      </c>
      <c r="D235" s="123"/>
      <c r="E235" s="71">
        <f t="shared" si="20"/>
        <v>0</v>
      </c>
      <c r="F235" s="71">
        <f t="shared" si="21"/>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9"/>
        <v>O.K.</v>
      </c>
      <c r="C236" s="118" t="s">
        <v>3241</v>
      </c>
      <c r="D236" s="123"/>
      <c r="E236" s="71">
        <f t="shared" si="20"/>
        <v>0</v>
      </c>
      <c r="F236" s="71">
        <f t="shared" si="21"/>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9"/>
        <v>O.K.</v>
      </c>
      <c r="C237" s="118" t="s">
        <v>3242</v>
      </c>
      <c r="D237" s="123"/>
      <c r="E237" s="71">
        <f t="shared" si="20"/>
        <v>0</v>
      </c>
      <c r="F237" s="71">
        <f t="shared" si="21"/>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9"/>
        <v>O.K.</v>
      </c>
      <c r="C238" s="118" t="s">
        <v>3243</v>
      </c>
      <c r="D238" s="123"/>
      <c r="E238" s="71">
        <f t="shared" si="20"/>
        <v>0</v>
      </c>
      <c r="F238" s="71">
        <f t="shared" si="21"/>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9"/>
        <v>O.K.</v>
      </c>
      <c r="C239" s="118" t="s">
        <v>3244</v>
      </c>
      <c r="D239" s="123"/>
      <c r="E239" s="71">
        <f t="shared" si="20"/>
        <v>0</v>
      </c>
      <c r="F239" s="71">
        <f t="shared" si="21"/>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9"/>
        <v>O.K.</v>
      </c>
      <c r="C240" s="118" t="s">
        <v>3245</v>
      </c>
      <c r="D240" s="123"/>
      <c r="E240" s="71">
        <f t="shared" si="20"/>
        <v>0</v>
      </c>
      <c r="F240" s="71">
        <f t="shared" si="21"/>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9"/>
        <v>O.K.</v>
      </c>
      <c r="C241" s="118" t="s">
        <v>3246</v>
      </c>
      <c r="D241" s="123"/>
      <c r="E241" s="71">
        <f t="shared" si="20"/>
        <v>0</v>
      </c>
      <c r="F241" s="71">
        <f t="shared" si="21"/>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9"/>
        <v>O.K.</v>
      </c>
      <c r="C242" s="118" t="s">
        <v>3247</v>
      </c>
      <c r="D242" s="123"/>
      <c r="E242" s="71">
        <f t="shared" si="20"/>
        <v>0</v>
      </c>
      <c r="F242" s="71">
        <f t="shared" si="21"/>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9"/>
        <v>O.K.</v>
      </c>
      <c r="C243" s="118" t="s">
        <v>3248</v>
      </c>
      <c r="D243" s="123"/>
      <c r="E243" s="71">
        <f t="shared" si="20"/>
        <v>0</v>
      </c>
      <c r="F243" s="71">
        <f t="shared" si="21"/>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9"/>
        <v>O.K.</v>
      </c>
      <c r="C244" s="118" t="s">
        <v>3249</v>
      </c>
      <c r="D244" s="123"/>
      <c r="E244" s="71">
        <f t="shared" si="20"/>
        <v>0</v>
      </c>
      <c r="F244" s="71">
        <f t="shared" si="21"/>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9"/>
        <v>O.K.</v>
      </c>
      <c r="C245" s="118" t="s">
        <v>3250</v>
      </c>
      <c r="D245" s="123"/>
      <c r="E245" s="71">
        <f t="shared" si="20"/>
        <v>0</v>
      </c>
      <c r="F245" s="71">
        <f t="shared" si="21"/>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9"/>
        <v>O.K.</v>
      </c>
      <c r="C246" s="118" t="s">
        <v>3251</v>
      </c>
      <c r="D246" s="123"/>
      <c r="E246" s="71">
        <f t="shared" si="20"/>
        <v>0</v>
      </c>
      <c r="F246" s="71">
        <f t="shared" si="21"/>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9"/>
        <v>O.K.</v>
      </c>
      <c r="C247" s="118" t="s">
        <v>3252</v>
      </c>
      <c r="D247" s="123"/>
      <c r="E247" s="71">
        <f t="shared" si="20"/>
        <v>0</v>
      </c>
      <c r="F247" s="71">
        <f t="shared" si="21"/>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9"/>
        <v>O.K.</v>
      </c>
      <c r="C248" s="118" t="s">
        <v>3253</v>
      </c>
      <c r="D248" s="123"/>
      <c r="E248" s="71">
        <f t="shared" si="20"/>
        <v>0</v>
      </c>
      <c r="F248" s="71">
        <f t="shared" si="21"/>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9"/>
        <v>O.K.</v>
      </c>
      <c r="C249" s="118" t="s">
        <v>3254</v>
      </c>
      <c r="D249" s="123"/>
      <c r="E249" s="71">
        <f t="shared" si="20"/>
        <v>0</v>
      </c>
      <c r="F249" s="71">
        <f t="shared" si="21"/>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9"/>
        <v>O.K.</v>
      </c>
      <c r="C250" s="119" t="s">
        <v>3255</v>
      </c>
      <c r="D250" s="123"/>
      <c r="E250" s="71">
        <f t="shared" si="20"/>
        <v>0</v>
      </c>
      <c r="F250" s="71">
        <f t="shared" si="21"/>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9"/>
        <v>O.K.</v>
      </c>
      <c r="C251" s="119" t="s">
        <v>3256</v>
      </c>
      <c r="D251" s="123"/>
      <c r="E251" s="71">
        <f t="shared" si="20"/>
        <v>0</v>
      </c>
      <c r="F251" s="71">
        <f t="shared" si="21"/>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9"/>
        <v>O.K.</v>
      </c>
      <c r="C252" s="119" t="s">
        <v>3257</v>
      </c>
      <c r="D252" s="123"/>
      <c r="E252" s="71">
        <f t="shared" si="20"/>
        <v>0</v>
      </c>
      <c r="F252" s="71">
        <f t="shared" si="21"/>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9"/>
        <v>O.K.</v>
      </c>
      <c r="C253" s="119" t="s">
        <v>3258</v>
      </c>
      <c r="D253" s="123"/>
      <c r="E253" s="71">
        <f t="shared" si="20"/>
        <v>0</v>
      </c>
      <c r="F253" s="71">
        <f t="shared" si="21"/>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9"/>
        <v>O.K.</v>
      </c>
      <c r="C254" s="119" t="s">
        <v>3259</v>
      </c>
      <c r="D254" s="123"/>
      <c r="E254" s="71">
        <f t="shared" si="20"/>
        <v>0</v>
      </c>
      <c r="F254" s="71">
        <f t="shared" si="21"/>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9"/>
        <v>O.K.</v>
      </c>
      <c r="C255" s="119" t="s">
        <v>3260</v>
      </c>
      <c r="D255" s="123"/>
      <c r="E255" s="71">
        <f t="shared" si="20"/>
        <v>0</v>
      </c>
      <c r="F255" s="71">
        <f t="shared" si="21"/>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9"/>
        <v>O.K.</v>
      </c>
      <c r="C256" s="119" t="s">
        <v>3261</v>
      </c>
      <c r="D256" s="123"/>
      <c r="E256" s="71">
        <f t="shared" si="20"/>
        <v>0</v>
      </c>
      <c r="F256" s="71">
        <f t="shared" si="21"/>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9"/>
        <v>O.K.</v>
      </c>
      <c r="C257" s="118" t="s">
        <v>3262</v>
      </c>
      <c r="D257" s="123"/>
      <c r="E257" s="71">
        <f t="shared" si="20"/>
        <v>0</v>
      </c>
      <c r="F257" s="71">
        <f t="shared" si="21"/>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9"/>
        <v>O.K.</v>
      </c>
      <c r="C258" s="118" t="s">
        <v>3263</v>
      </c>
      <c r="D258" s="123"/>
      <c r="E258" s="71">
        <f t="shared" si="20"/>
        <v>0</v>
      </c>
      <c r="F258" s="71">
        <f t="shared" si="21"/>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9"/>
        <v>O.K.</v>
      </c>
      <c r="C259" s="118" t="s">
        <v>3264</v>
      </c>
      <c r="D259" s="123"/>
      <c r="E259" s="71">
        <f t="shared" si="20"/>
        <v>0</v>
      </c>
      <c r="F259" s="71">
        <f t="shared" si="21"/>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9"/>
        <v>O.K.</v>
      </c>
      <c r="C260" s="118" t="s">
        <v>3265</v>
      </c>
      <c r="D260" s="123"/>
      <c r="E260" s="71">
        <f t="shared" si="20"/>
        <v>0</v>
      </c>
      <c r="F260" s="71">
        <f t="shared" si="21"/>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9"/>
        <v>O.K.</v>
      </c>
      <c r="C261" s="118" t="s">
        <v>3266</v>
      </c>
      <c r="D261" s="123"/>
      <c r="E261" s="71">
        <f t="shared" si="20"/>
        <v>0</v>
      </c>
      <c r="F261" s="71">
        <f t="shared" si="21"/>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9"/>
        <v>O.K.</v>
      </c>
      <c r="C262" s="118" t="s">
        <v>3267</v>
      </c>
      <c r="D262" s="123"/>
      <c r="E262" s="71">
        <f t="shared" si="20"/>
        <v>0</v>
      </c>
      <c r="F262" s="71">
        <f t="shared" si="21"/>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9"/>
        <v>O.K.</v>
      </c>
      <c r="C263" s="118" t="s">
        <v>3268</v>
      </c>
      <c r="D263" s="123"/>
      <c r="E263" s="71">
        <f t="shared" si="20"/>
        <v>0</v>
      </c>
      <c r="F263" s="71">
        <f t="shared" si="21"/>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9"/>
        <v>O.K.</v>
      </c>
      <c r="C264" s="118" t="s">
        <v>3269</v>
      </c>
      <c r="D264" s="123"/>
      <c r="E264" s="71">
        <f t="shared" si="20"/>
        <v>0</v>
      </c>
      <c r="F264" s="71">
        <f t="shared" si="21"/>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9"/>
        <v>O.K.</v>
      </c>
      <c r="C265" s="118" t="s">
        <v>3270</v>
      </c>
      <c r="D265" s="123"/>
      <c r="E265" s="71">
        <f t="shared" si="20"/>
        <v>0</v>
      </c>
      <c r="F265" s="71">
        <f t="shared" si="21"/>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9"/>
        <v>O.K.</v>
      </c>
      <c r="C266" s="118" t="s">
        <v>3271</v>
      </c>
      <c r="D266" s="123"/>
      <c r="E266" s="71">
        <f t="shared" si="20"/>
        <v>0</v>
      </c>
      <c r="F266" s="71">
        <f t="shared" si="21"/>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9"/>
        <v>O.K.</v>
      </c>
      <c r="C267" s="118" t="s">
        <v>3272</v>
      </c>
      <c r="D267" s="123"/>
      <c r="E267" s="71">
        <f t="shared" si="20"/>
        <v>0</v>
      </c>
      <c r="F267" s="71">
        <f t="shared" si="21"/>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9"/>
        <v>O.K.</v>
      </c>
      <c r="C268" s="118" t="s">
        <v>3273</v>
      </c>
      <c r="D268" s="123"/>
      <c r="E268" s="71">
        <f t="shared" si="20"/>
        <v>0</v>
      </c>
      <c r="F268" s="71">
        <f t="shared" si="21"/>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9"/>
        <v>O.K.</v>
      </c>
      <c r="C269" s="118" t="s">
        <v>3274</v>
      </c>
      <c r="D269" s="123"/>
      <c r="E269" s="71">
        <f t="shared" si="20"/>
        <v>0</v>
      </c>
      <c r="F269" s="71">
        <f t="shared" si="21"/>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9"/>
        <v>O.K.</v>
      </c>
      <c r="C270" s="118" t="s">
        <v>3275</v>
      </c>
      <c r="D270" s="123"/>
      <c r="E270" s="71">
        <f t="shared" si="20"/>
        <v>0</v>
      </c>
      <c r="F270" s="71">
        <f t="shared" si="21"/>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9"/>
        <v>O.K.</v>
      </c>
      <c r="C271" s="118" t="s">
        <v>3276</v>
      </c>
      <c r="D271" s="123"/>
      <c r="E271" s="71">
        <f t="shared" si="20"/>
        <v>0</v>
      </c>
      <c r="F271" s="71">
        <f t="shared" si="21"/>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9"/>
        <v>O.K.</v>
      </c>
      <c r="C272" s="119" t="s">
        <v>3277</v>
      </c>
      <c r="D272" s="123"/>
      <c r="E272" s="71">
        <f t="shared" si="20"/>
        <v>0</v>
      </c>
      <c r="F272" s="71">
        <f t="shared" si="21"/>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9"/>
        <v>O.K.</v>
      </c>
      <c r="C273" s="118" t="s">
        <v>3278</v>
      </c>
      <c r="D273" s="123"/>
      <c r="E273" s="71">
        <f t="shared" si="20"/>
        <v>0</v>
      </c>
      <c r="F273" s="71">
        <f t="shared" si="21"/>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20"/>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9"/>
        <v>O.K.</v>
      </c>
      <c r="C275" s="119" t="s">
        <v>3280</v>
      </c>
      <c r="D275" s="123"/>
      <c r="E275" s="71">
        <f>MAX(G275:K275)</f>
        <v>0</v>
      </c>
      <c r="F275" s="71">
        <f t="shared" si="21"/>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9"/>
        <v>O.K.</v>
      </c>
      <c r="C276" s="116" t="s">
        <v>3281</v>
      </c>
      <c r="D276" s="123"/>
      <c r="E276" s="71">
        <f>MAX(G276:K276)</f>
        <v>0</v>
      </c>
      <c r="F276" s="71">
        <f t="shared" si="21"/>
        <v>0</v>
      </c>
      <c r="G276" s="71">
        <f>IF(MIN('PR-RAS'!D6:E992)&lt;-0.001,1,0)</f>
        <v>0</v>
      </c>
      <c r="H276" s="71"/>
      <c r="I276" s="71"/>
      <c r="J276" s="71"/>
      <c r="K276" s="71"/>
      <c r="L276" s="71"/>
      <c r="M276" s="71"/>
      <c r="N276" s="71"/>
      <c r="O276" s="71"/>
      <c r="P276" s="71"/>
    </row>
    <row r="277" spans="1:17" ht="19.5" customHeight="1" x14ac:dyDescent="0.2">
      <c r="A277" s="370"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2">IF(E279=1,"Pogreška",IF(F279=1,"Provjera","O.K."))</f>
        <v>O.K.</v>
      </c>
      <c r="C279" s="116" t="s">
        <v>3283</v>
      </c>
      <c r="D279" s="123"/>
      <c r="E279" s="71">
        <f t="shared" ref="E279:E280" si="23">MAX(G279:K279)</f>
        <v>0</v>
      </c>
      <c r="F279" s="71">
        <f t="shared" ref="F279:F310" si="24">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2"/>
        <v>O.K.</v>
      </c>
      <c r="C280" s="116" t="s">
        <v>3284</v>
      </c>
      <c r="D280" s="123"/>
      <c r="E280" s="71">
        <f t="shared" si="23"/>
        <v>0</v>
      </c>
      <c r="F280" s="71">
        <f t="shared" si="24"/>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5">IF(E281=1,"Pogreška",IF(F281=1,"Provjera","O.K."))</f>
        <v>O.K.</v>
      </c>
      <c r="C281" s="116" t="s">
        <v>3285</v>
      </c>
      <c r="D281" s="123"/>
      <c r="E281" s="71">
        <f t="shared" ref="E281:E287" si="26">MAX(G281:K281)</f>
        <v>0</v>
      </c>
      <c r="F281" s="71">
        <f t="shared" si="24"/>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5"/>
        <v>O.K.</v>
      </c>
      <c r="C282" s="116" t="s">
        <v>3286</v>
      </c>
      <c r="D282" s="123"/>
      <c r="E282" s="71">
        <f t="shared" si="26"/>
        <v>0</v>
      </c>
      <c r="F282" s="71">
        <f t="shared" si="24"/>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5"/>
        <v>O.K.</v>
      </c>
      <c r="C283" s="116" t="s">
        <v>3287</v>
      </c>
      <c r="D283" s="123"/>
      <c r="E283" s="71">
        <f t="shared" si="26"/>
        <v>0</v>
      </c>
      <c r="F283" s="71">
        <f t="shared" si="24"/>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5"/>
        <v>O.K.</v>
      </c>
      <c r="C284" s="168" t="s">
        <v>3288</v>
      </c>
      <c r="D284" s="123"/>
      <c r="E284" s="71">
        <f t="shared" si="26"/>
        <v>0</v>
      </c>
      <c r="F284" s="71">
        <f t="shared" si="24"/>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5"/>
        <v>O.K.</v>
      </c>
      <c r="C286" s="116" t="s">
        <v>3290</v>
      </c>
      <c r="D286" s="123"/>
      <c r="E286" s="71">
        <f t="shared" si="26"/>
        <v>0</v>
      </c>
      <c r="F286" s="71">
        <f t="shared" si="24"/>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5"/>
        <v>O.K.</v>
      </c>
      <c r="C287" s="116" t="s">
        <v>3291</v>
      </c>
      <c r="D287" s="123"/>
      <c r="E287" s="71">
        <f t="shared" si="26"/>
        <v>0</v>
      </c>
      <c r="F287" s="71">
        <f t="shared" si="24"/>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7">IF(E288=1,"Pogreška",IF(F288=1,"Provjera","O.K."))</f>
        <v>O.K.</v>
      </c>
      <c r="C288" s="116" t="s">
        <v>3292</v>
      </c>
      <c r="D288" s="123"/>
      <c r="E288" s="71">
        <f t="shared" ref="E288:E310" si="28">MAX(G288:K288)</f>
        <v>0</v>
      </c>
      <c r="F288" s="71">
        <f t="shared" si="24"/>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7"/>
        <v>O.K.</v>
      </c>
      <c r="C289" s="168" t="s">
        <v>3293</v>
      </c>
      <c r="D289" s="123"/>
      <c r="E289" s="71">
        <f t="shared" si="28"/>
        <v>0</v>
      </c>
      <c r="F289" s="71">
        <f t="shared" si="24"/>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7"/>
        <v>O.K.</v>
      </c>
      <c r="C290" s="168" t="s">
        <v>3294</v>
      </c>
      <c r="D290" s="123"/>
      <c r="E290" s="71">
        <f t="shared" si="28"/>
        <v>0</v>
      </c>
      <c r="F290" s="71">
        <f t="shared" si="24"/>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7"/>
        <v>O.K.</v>
      </c>
      <c r="C291" s="168" t="s">
        <v>3295</v>
      </c>
      <c r="D291" s="123"/>
      <c r="E291" s="71">
        <f t="shared" si="28"/>
        <v>0</v>
      </c>
      <c r="F291" s="71">
        <f t="shared" si="24"/>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7"/>
        <v>O.K.</v>
      </c>
      <c r="C292" s="168" t="s">
        <v>3296</v>
      </c>
      <c r="D292" s="123"/>
      <c r="E292" s="71">
        <f t="shared" si="28"/>
        <v>0</v>
      </c>
      <c r="F292" s="71">
        <f t="shared" si="24"/>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7"/>
        <v>O.K.</v>
      </c>
      <c r="C293" s="168" t="s">
        <v>3297</v>
      </c>
      <c r="D293" s="123"/>
      <c r="E293" s="71">
        <f t="shared" si="28"/>
        <v>0</v>
      </c>
      <c r="F293" s="71">
        <f t="shared" si="24"/>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7"/>
        <v>O.K.</v>
      </c>
      <c r="C294" s="168" t="s">
        <v>3298</v>
      </c>
      <c r="D294" s="123"/>
      <c r="E294" s="71">
        <f t="shared" si="28"/>
        <v>0</v>
      </c>
      <c r="F294" s="71">
        <f t="shared" si="24"/>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7"/>
        <v>O.K.</v>
      </c>
      <c r="C295" s="168" t="s">
        <v>3299</v>
      </c>
      <c r="D295" s="123"/>
      <c r="E295" s="71">
        <f t="shared" si="28"/>
        <v>0</v>
      </c>
      <c r="F295" s="71">
        <f t="shared" si="24"/>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9">IF(E296=1,"Pogreška",IF(F296=1,"Provjera","O.K."))</f>
        <v>O.K.</v>
      </c>
      <c r="C296" s="168" t="s">
        <v>3300</v>
      </c>
      <c r="D296" s="123"/>
      <c r="E296" s="71">
        <f t="shared" ref="E296:E298" si="30">MAX(G296:K296)</f>
        <v>0</v>
      </c>
      <c r="F296" s="71">
        <f t="shared" ref="F296:F298" si="31">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9"/>
        <v>O.K.</v>
      </c>
      <c r="C297" s="168" t="s">
        <v>3301</v>
      </c>
      <c r="D297" s="123"/>
      <c r="E297" s="71">
        <f t="shared" si="30"/>
        <v>0</v>
      </c>
      <c r="F297" s="71">
        <f t="shared" si="31"/>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9"/>
        <v>O.K.</v>
      </c>
      <c r="C298" s="168" t="s">
        <v>3302</v>
      </c>
      <c r="D298" s="123"/>
      <c r="E298" s="71">
        <f t="shared" si="30"/>
        <v>0</v>
      </c>
      <c r="F298" s="71">
        <f t="shared" si="31"/>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2">IF(E299=1,"Pogreška",IF(F299=1,"Provjera","O.K."))</f>
        <v>O.K.</v>
      </c>
      <c r="C299" s="168" t="s">
        <v>3303</v>
      </c>
      <c r="D299" s="123"/>
      <c r="E299" s="71">
        <f t="shared" ref="E299:E302" si="33">MAX(G299:K299)</f>
        <v>0</v>
      </c>
      <c r="F299" s="71">
        <f t="shared" ref="F299:F302" si="34">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2"/>
        <v>O.K.</v>
      </c>
      <c r="C300" s="168" t="s">
        <v>3304</v>
      </c>
      <c r="D300" s="123"/>
      <c r="E300" s="71">
        <f t="shared" si="33"/>
        <v>0</v>
      </c>
      <c r="F300" s="71">
        <f t="shared" si="34"/>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2"/>
        <v>O.K.</v>
      </c>
      <c r="C301" s="168" t="s">
        <v>3305</v>
      </c>
      <c r="D301" s="123"/>
      <c r="E301" s="71">
        <f t="shared" si="33"/>
        <v>0</v>
      </c>
      <c r="F301" s="71">
        <f t="shared" si="34"/>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2"/>
        <v>O.K.</v>
      </c>
      <c r="C302" s="168" t="s">
        <v>3306</v>
      </c>
      <c r="D302" s="123"/>
      <c r="E302" s="71">
        <f t="shared" si="33"/>
        <v>0</v>
      </c>
      <c r="F302" s="71">
        <f t="shared" si="34"/>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7"/>
        <v>O.K.</v>
      </c>
      <c r="C303" s="168" t="s">
        <v>3307</v>
      </c>
      <c r="D303" s="123"/>
      <c r="E303" s="71">
        <f t="shared" si="28"/>
        <v>0</v>
      </c>
      <c r="F303" s="71">
        <f t="shared" si="24"/>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7"/>
        <v>O.K.</v>
      </c>
      <c r="C305" s="168" t="s">
        <v>3309</v>
      </c>
      <c r="D305" s="123"/>
      <c r="E305" s="71">
        <f t="shared" si="28"/>
        <v>0</v>
      </c>
      <c r="F305" s="71">
        <f t="shared" si="24"/>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7"/>
        <v>O.K.</v>
      </c>
      <c r="C307" s="116" t="s">
        <v>3311</v>
      </c>
      <c r="D307" s="123"/>
      <c r="E307" s="71">
        <f t="shared" si="28"/>
        <v>0</v>
      </c>
      <c r="F307" s="71">
        <f t="shared" si="24"/>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7"/>
        <v>O.K.</v>
      </c>
      <c r="C308" s="116" t="s">
        <v>3312</v>
      </c>
      <c r="D308" s="123"/>
      <c r="E308" s="71">
        <f t="shared" si="28"/>
        <v>0</v>
      </c>
      <c r="F308" s="71">
        <f t="shared" si="24"/>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7"/>
        <v>O.K.</v>
      </c>
      <c r="C309" s="116" t="s">
        <v>3313</v>
      </c>
      <c r="D309" s="123"/>
      <c r="E309" s="71">
        <f t="shared" si="28"/>
        <v>0</v>
      </c>
      <c r="F309" s="71">
        <f t="shared" si="24"/>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7"/>
        <v>O.K.</v>
      </c>
      <c r="C310" s="116" t="s">
        <v>3314</v>
      </c>
      <c r="D310" s="123"/>
      <c r="E310" s="71">
        <f t="shared" si="28"/>
        <v>0</v>
      </c>
      <c r="F310" s="71">
        <f t="shared" si="24"/>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70"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5">IF(E312=1,"Pogreška",IF(F312=1,"Provjera","O.K."))</f>
        <v>O.K.</v>
      </c>
      <c r="C312" s="307" t="s">
        <v>3281</v>
      </c>
      <c r="D312" s="123"/>
      <c r="E312" s="71">
        <f t="shared" ref="E312:E313" si="36">MAX(G312:K312)</f>
        <v>0</v>
      </c>
      <c r="F312" s="71">
        <f t="shared" ref="F312:F313" si="37">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5"/>
        <v>O.K.</v>
      </c>
      <c r="C313" s="116" t="s">
        <v>3315</v>
      </c>
      <c r="D313" s="123"/>
      <c r="E313" s="71">
        <f t="shared" si="36"/>
        <v>0</v>
      </c>
      <c r="F313" s="71">
        <f t="shared" si="37"/>
        <v>0</v>
      </c>
      <c r="G313" s="71">
        <f>IF(ROUND(OBVEZE!D42,2)&lt;&gt;ROUND(OBVEZE!D43+OBVEZE!D101,2),1,0)</f>
        <v>0</v>
      </c>
      <c r="H313" s="71"/>
      <c r="I313" s="71"/>
      <c r="J313" s="71"/>
      <c r="K313" s="71"/>
      <c r="L313" s="71"/>
      <c r="M313" s="71"/>
      <c r="N313" s="71"/>
      <c r="O313" s="71"/>
      <c r="P313" s="71"/>
    </row>
    <row r="314" spans="1:16" ht="19.5" customHeight="1" x14ac:dyDescent="0.2">
      <c r="A314" s="370"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70" t="s">
        <v>3316</v>
      </c>
      <c r="B316" s="368"/>
      <c r="C316" s="369"/>
      <c r="D316" s="123"/>
      <c r="E316" s="71">
        <f t="shared" ref="E316:F316" si="38">SUM(E317)</f>
        <v>0</v>
      </c>
      <c r="F316" s="71">
        <f t="shared" si="38"/>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10">
    <mergeCell ref="A1:D1"/>
    <mergeCell ref="A2:D2"/>
    <mergeCell ref="A4:C4"/>
    <mergeCell ref="A14:C14"/>
    <mergeCell ref="A20:C20"/>
    <mergeCell ref="T16:V16"/>
    <mergeCell ref="A316:C316"/>
    <mergeCell ref="A277:C277"/>
    <mergeCell ref="A311:C311"/>
    <mergeCell ref="A314:C314"/>
  </mergeCells>
  <conditionalFormatting sqref="B5:B13 B15:B19 B21:B276 B278:B310 B312:B313 B315">
    <cfRule type="cellIs" dxfId="5" priority="5" operator="equal">
      <formula>"Pogreška"</formula>
    </cfRule>
  </conditionalFormatting>
  <conditionalFormatting sqref="B5:B13 B21:B276 B278:B310 B312:B313 B315 B317">
    <cfRule type="cellIs" dxfId="4" priority="4" operator="equal">
      <formula>"Provjera"</formula>
    </cfRule>
  </conditionalFormatting>
  <conditionalFormatting sqref="B15:B19">
    <cfRule type="cellIs" dxfId="3" priority="6" operator="equal">
      <formula>"Provjera"</formula>
    </cfRule>
  </conditionalFormatting>
  <conditionalFormatting sqref="B317">
    <cfRule type="cellIs" dxfId="2" priority="3" operator="equal">
      <formula>"O.K."</formula>
    </cfRule>
  </conditionalFormatting>
  <conditionalFormatting sqref="U17:U21">
    <cfRule type="cellIs" dxfId="1" priority="1" operator="equal">
      <formula>"Pogreška"</formula>
    </cfRule>
    <cfRule type="cellIs" dxfId="0" priority="2" operator="equal">
      <formula>"Provjera"</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Mustać</cp:lastModifiedBy>
  <cp:lastPrinted>2024-01-31T08:34:44Z</cp:lastPrinted>
  <dcterms:created xsi:type="dcterms:W3CDTF">2022-04-01T05:14:30Z</dcterms:created>
  <dcterms:modified xsi:type="dcterms:W3CDTF">2024-02-02T08:45:05Z</dcterms:modified>
</cp:coreProperties>
</file>